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-120" yWindow="-120" windowWidth="23256" windowHeight="13176" tabRatio="767"/>
  </bookViews>
  <sheets>
    <sheet name="Finansiniai duomenys" sheetId="2" r:id="rId1"/>
    <sheet name="Finansiniai duomenys(2015-2016)" sheetId="17" state="hidden" r:id="rId2"/>
    <sheet name="Suteikta parama" sheetId="3" r:id="rId3"/>
    <sheet name="Dukterinės bendrovės" sheetId="18" r:id="rId4"/>
  </sheets>
  <definedNames>
    <definedName name="_xlnm.Print_Area" localSheetId="3">'Dukterinės bendrovės'!$B$2:$E$118</definedName>
    <definedName name="_xlnm.Print_Area" localSheetId="0">'Finansiniai duomenys'!$B$2:$E$180</definedName>
    <definedName name="_xlnm.Print_Area" localSheetId="1">'Finansiniai duomenys(2015-2016)'!$B$2:$E$149</definedName>
    <definedName name="_xlnm.Print_Area" localSheetId="2">'Suteikta parama'!$B$2:$M$96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0" i="18" l="1"/>
  <c r="C100" i="18"/>
  <c r="E91" i="18"/>
  <c r="C91" i="18"/>
  <c r="E78" i="18"/>
  <c r="C78" i="18"/>
  <c r="E67" i="18"/>
  <c r="E84" i="18" s="1"/>
  <c r="C67" i="18"/>
  <c r="C84" i="18" s="1"/>
  <c r="E54" i="18"/>
  <c r="C54" i="18"/>
  <c r="E48" i="18"/>
  <c r="E60" i="18" s="1"/>
  <c r="E86" i="18" s="1"/>
  <c r="C48" i="18"/>
  <c r="C60" i="18" s="1"/>
  <c r="C86" i="18" s="1"/>
  <c r="E35" i="18"/>
  <c r="C35" i="18"/>
  <c r="E33" i="18"/>
  <c r="E38" i="18" s="1"/>
  <c r="E40" i="18" s="1"/>
  <c r="C33" i="18"/>
  <c r="C38" i="18" s="1"/>
  <c r="C40" i="18" s="1"/>
  <c r="E30" i="18"/>
  <c r="C30" i="18"/>
  <c r="C22" i="18"/>
  <c r="E20" i="18"/>
  <c r="C8" i="18"/>
  <c r="C7" i="18"/>
  <c r="C151" i="2" l="1"/>
  <c r="C131" i="2"/>
  <c r="R1" i="2"/>
  <c r="C86" i="2" l="1"/>
  <c r="C110" i="2" l="1"/>
  <c r="T1" i="2" l="1"/>
  <c r="S1" i="2"/>
  <c r="C9" i="2"/>
  <c r="C10" i="2" l="1"/>
  <c r="C47" i="17" l="1"/>
  <c r="C46" i="17"/>
  <c r="C43" i="17"/>
  <c r="C37" i="17"/>
  <c r="C38" i="17"/>
  <c r="C39" i="17"/>
  <c r="C40" i="17"/>
  <c r="E37" i="17"/>
  <c r="E38" i="17"/>
  <c r="E39" i="17"/>
  <c r="E40" i="17"/>
  <c r="E36" i="17"/>
  <c r="C36" i="17"/>
  <c r="C32" i="17"/>
  <c r="C31" i="17"/>
  <c r="C30" i="17"/>
  <c r="C29" i="17"/>
  <c r="C28" i="17"/>
  <c r="C27" i="17"/>
  <c r="C14" i="17"/>
  <c r="C10" i="17"/>
  <c r="C9" i="17"/>
  <c r="E131" i="17"/>
  <c r="C131" i="17"/>
  <c r="E124" i="17"/>
  <c r="C124" i="17"/>
  <c r="E110" i="17"/>
  <c r="C110" i="17"/>
  <c r="E99" i="17"/>
  <c r="C99" i="17"/>
  <c r="E82" i="17"/>
  <c r="C82" i="17"/>
  <c r="E76" i="17"/>
  <c r="C76" i="17"/>
  <c r="E62" i="17"/>
  <c r="C62" i="17"/>
  <c r="E56" i="17"/>
  <c r="E59" i="17" s="1"/>
  <c r="E65" i="17" s="1"/>
  <c r="E67" i="17" s="1"/>
  <c r="C56" i="17"/>
  <c r="C59" i="17" s="1"/>
  <c r="C65" i="17" s="1"/>
  <c r="C67" i="17" s="1"/>
  <c r="E88" i="17" l="1"/>
  <c r="C116" i="17"/>
  <c r="E116" i="17"/>
  <c r="E41" i="17"/>
  <c r="C88" i="17"/>
  <c r="E118" i="17" l="1"/>
  <c r="C118" i="17"/>
  <c r="E11" i="3"/>
  <c r="E10" i="3"/>
  <c r="E9" i="3"/>
  <c r="E50" i="2" l="1"/>
  <c r="C50" i="2"/>
  <c r="E44" i="2"/>
  <c r="E47" i="2" s="1"/>
  <c r="C44" i="2"/>
  <c r="C47" i="2" s="1"/>
  <c r="C69" i="2"/>
  <c r="C97" i="2"/>
  <c r="E97" i="2"/>
  <c r="E123" i="2"/>
  <c r="C123" i="2"/>
  <c r="E110" i="2"/>
  <c r="E86" i="2"/>
  <c r="E69" i="2"/>
  <c r="E63" i="2"/>
  <c r="C63" i="2"/>
  <c r="E29" i="2"/>
  <c r="E75" i="2" l="1"/>
  <c r="C75" i="2"/>
  <c r="C103" i="2"/>
  <c r="E53" i="2"/>
  <c r="E103" i="2"/>
  <c r="C53" i="2"/>
  <c r="C55" i="2" s="1"/>
  <c r="E55" i="2" l="1"/>
  <c r="E105" i="2"/>
  <c r="C105" i="2"/>
  <c r="C44" i="17"/>
</calcChain>
</file>

<file path=xl/comments1.xml><?xml version="1.0" encoding="utf-8"?>
<comments xmlns="http://schemas.openxmlformats.org/spreadsheetml/2006/main">
  <authors>
    <author>Sandra</author>
    <author>user</author>
    <author>k.lizdenis</author>
    <author>Simonas</author>
    <author>Lina Valatkaitė</author>
    <author>Lina</author>
    <author>Paulius Šimkūnas</author>
  </authors>
  <commentList>
    <comment ref="C14" authorId="0">
      <text>
        <r>
          <rPr>
            <sz val="9"/>
            <color indexed="81"/>
            <rFont val="Tahoma"/>
            <family val="2"/>
            <charset val="186"/>
          </rPr>
          <t>Nurodykite įmonės direktoriaus (generalinio direktoriaus) vardą ir pavardę. Pareigų nurodyti nereikia.</t>
        </r>
      </text>
    </comment>
    <comment ref="C15" authorId="0">
      <text>
        <r>
          <rPr>
            <sz val="9"/>
            <color indexed="81"/>
            <rFont val="Tahoma"/>
            <family val="2"/>
            <charset val="186"/>
          </rPr>
          <t>Nurodykite įmonės vyr. finansininko (vyr. buhalterio) vardą ir pavardę. Pareigų nurodyti nereikia.</t>
        </r>
      </text>
    </comment>
    <comment ref="B18" authorId="1">
      <text>
        <r>
          <rPr>
            <sz val="9"/>
            <color indexed="81"/>
            <rFont val="Tahoma"/>
            <family val="2"/>
          </rPr>
          <t>Jei įmonės teisinė forma yra AB arba UAB, nurodykite penkis didžiausius bendrovės akcininkus; jei įmonės teisinė forma yra SĮ, šios dalies pildyti nereikia.</t>
        </r>
      </text>
    </comment>
    <comment ref="C18" authorId="2">
      <text>
        <r>
          <rPr>
            <sz val="9"/>
            <color indexed="81"/>
            <rFont val="Tahoma"/>
            <family val="2"/>
          </rPr>
          <t>Įrašykite akcininko pavadinimą.</t>
        </r>
      </text>
    </comment>
    <comment ref="E18" authorId="0">
      <text>
        <r>
          <rPr>
            <sz val="9"/>
            <color indexed="81"/>
            <rFont val="Tahoma"/>
            <family val="2"/>
            <charset val="186"/>
          </rPr>
          <t xml:space="preserve">Nurodykite, kokią išleistų akcijų dalį atitinkamas akcininkas valdė nurodytą dieną (pvz.: jeigu vienas akcininkas valdo 12,34 proc., į laukelį įrašykite „12,34“).
</t>
        </r>
        <r>
          <rPr>
            <b/>
            <sz val="9"/>
            <color indexed="81"/>
            <rFont val="Tahoma"/>
            <family val="2"/>
            <charset val="186"/>
          </rPr>
          <t>Akcijų dalį nurodykite šimtųjų tikslumu.</t>
        </r>
      </text>
    </comment>
    <comment ref="C31" authorId="0">
      <text>
        <r>
          <rPr>
            <sz val="9"/>
            <color indexed="81"/>
            <rFont val="Tahoma"/>
            <family val="2"/>
            <charset val="186"/>
          </rPr>
          <t>Jeigu bendrovės akcijas valdo daugiau nei viena savivaldybė, nurodykite akcijų dalį, kurią valdo daugiausiai akcijų valdanti savivaldybė.
Jeigu įmonės teisinė forma savivaldybės įmonė (SĮ), nurodykite - 100,0%.</t>
        </r>
      </text>
    </comment>
    <comment ref="C32" authorId="0">
      <text>
        <r>
          <rPr>
            <sz val="9"/>
            <color indexed="81"/>
            <rFont val="Tahoma"/>
            <family val="2"/>
            <charset val="186"/>
          </rPr>
          <t>Jeigu bendrovės akcijas valdo daugiau nei viena savivaldybė, nurodykite tą savivaldybę, kuriai priklauso didžiausia dalis akcijų.</t>
        </r>
      </text>
    </comment>
    <comment ref="C35" authorId="0">
      <text>
        <r>
          <rPr>
            <sz val="9"/>
            <color indexed="81"/>
            <rFont val="Tahoma"/>
            <family val="2"/>
            <charset val="186"/>
          </rPr>
          <t>Nurodykite visų kontroliuojamų įmonių pavadinimus.</t>
        </r>
      </text>
    </comment>
    <comment ref="C48" authorId="0">
      <text>
        <r>
          <rPr>
            <sz val="9"/>
            <color indexed="81"/>
            <rFont val="Tahoma"/>
            <family val="2"/>
            <charset val="186"/>
          </rPr>
          <t>Pildoma, jei įmonės veikla buvo dotuojama ir jei šios dotacijos yra išskiriamos atskira eilute įmonės pelno (nuostolių) ataskaitoje.</t>
        </r>
      </text>
    </comment>
    <comment ref="E48" authorId="0">
      <text>
        <r>
          <rPr>
            <sz val="9"/>
            <color indexed="81"/>
            <rFont val="Tahoma"/>
            <family val="2"/>
            <charset val="186"/>
          </rPr>
          <t>Pildoma, jei įmonės veikla buvo dotuojama ir jei šios dotacijos yra išskiriamos atskira eilute įmonės pelno (nuostolių) ataskaitoje.</t>
        </r>
      </text>
    </comment>
    <comment ref="C73" authorId="0">
      <text>
        <r>
          <rPr>
            <sz val="9"/>
            <color indexed="81"/>
            <rFont val="Tahoma"/>
            <family val="2"/>
            <charset val="186"/>
          </rPr>
          <t>Pildoma, jei įmonės balanse šis turtas pateikiamas atskirai nuo ilgalaikio ir trumpalaikio turto.</t>
        </r>
      </text>
    </comment>
    <comment ref="E73" authorId="0">
      <text>
        <r>
          <rPr>
            <sz val="9"/>
            <color indexed="81"/>
            <rFont val="Tahoma"/>
            <family val="2"/>
            <charset val="186"/>
          </rPr>
          <t>Pildoma, jei įmonės balanse šis turtas pateikiamas atskirai nuo ilgalaikio ir trumpalaikio turto.</t>
        </r>
      </text>
    </comment>
    <comment ref="C78" authorId="0">
      <text>
        <r>
          <rPr>
            <sz val="9"/>
            <color indexed="81"/>
            <rFont val="Tahoma"/>
            <family val="2"/>
            <charset val="186"/>
          </rPr>
          <t>Pildoma tik akcinių bendrovių / uždarųjų akcinių bendrovių.</t>
        </r>
      </text>
    </comment>
    <comment ref="E78" authorId="0">
      <text>
        <r>
          <rPr>
            <sz val="9"/>
            <color indexed="81"/>
            <rFont val="Tahoma"/>
            <family val="2"/>
            <charset val="186"/>
          </rPr>
          <t>Pildoma tik akcinių bendrovių / uždarųjų akcinių bendrovių.</t>
        </r>
      </text>
    </comment>
    <comment ref="C79" authorId="0">
      <text>
        <r>
          <rPr>
            <sz val="9"/>
            <color indexed="81"/>
            <rFont val="Tahoma"/>
            <family val="2"/>
            <charset val="186"/>
          </rPr>
          <t>Pildoma savivaldybės įmonių, turinčių atitinkamo turto.</t>
        </r>
      </text>
    </comment>
    <comment ref="E79" authorId="0">
      <text>
        <r>
          <rPr>
            <sz val="9"/>
            <color indexed="81"/>
            <rFont val="Tahoma"/>
            <family val="2"/>
            <charset val="186"/>
          </rPr>
          <t>Pildoma savivaldybės įmonių, turinčių atitinkamo turto.</t>
        </r>
      </text>
    </comment>
    <comment ref="C93" authorId="3">
      <text>
        <r>
          <rPr>
            <sz val="9"/>
            <color indexed="81"/>
            <rFont val="Tahoma"/>
            <family val="2"/>
          </rPr>
          <t>Į šią sumą turi būti įtraukti ir ilgalaikiai nuomos įsipareigojimai.</t>
        </r>
      </text>
    </comment>
    <comment ref="E93" authorId="0">
      <text>
        <r>
          <rPr>
            <sz val="9"/>
            <color indexed="81"/>
            <rFont val="Tahoma"/>
            <family val="2"/>
            <charset val="186"/>
          </rPr>
          <t>Į šią sumą turi būti įtraukti ir ilgalaikiai nuomos įsipareigojimai.</t>
        </r>
      </text>
    </comment>
    <comment ref="C95" authorId="3">
      <text>
        <r>
          <rPr>
            <sz val="9"/>
            <color indexed="81"/>
            <rFont val="Tahoma"/>
            <family val="2"/>
          </rPr>
          <t>Į šią sumą turi būti įtraukta ir nuomos įsipareigojimo einamųjų metų dalis.</t>
        </r>
      </text>
    </comment>
    <comment ref="E95" authorId="4">
      <text>
        <r>
          <rPr>
            <sz val="9"/>
            <color indexed="81"/>
            <rFont val="Tahoma"/>
            <family val="2"/>
            <charset val="186"/>
          </rPr>
          <t>Į šią sumą turi būti įtraukta ir nuomos įsipareigojimo einamųjų metų dalis.</t>
        </r>
      </text>
    </comment>
    <comment ref="C101" authorId="0">
      <text>
        <r>
          <rPr>
            <sz val="9"/>
            <color indexed="81"/>
            <rFont val="Tahoma"/>
            <family val="2"/>
            <charset val="186"/>
          </rPr>
          <t>Pildoma, jei įmonės balanse šie įsipareigojimai pateikiami atskirai nuo ilgalaikių ir trumpalaikių įsipareigojimų.</t>
        </r>
      </text>
    </comment>
    <comment ref="E101" authorId="0">
      <text>
        <r>
          <rPr>
            <sz val="9"/>
            <color indexed="81"/>
            <rFont val="Tahoma"/>
            <family val="2"/>
            <charset val="186"/>
          </rPr>
          <t>Pildoma, jei įmonės balanse šie įsipareigojimai pateikiami atskirai nuo ilgalaikių ir trumpalaikių įsipareigojimų.</t>
        </r>
      </text>
    </comment>
    <comment ref="B105" authorId="0">
      <text>
        <r>
          <rPr>
            <sz val="9"/>
            <color indexed="81"/>
            <rFont val="Tahoma"/>
            <family val="2"/>
          </rPr>
          <t>Jei balansas susibalansuoja, matysite žodį „Balansas“; jei nesibalansuoja - matysite disbalanso dydį (skirtumą).</t>
        </r>
      </text>
    </comment>
    <comment ref="C114" authorId="0">
      <text>
        <r>
          <rPr>
            <sz val="9"/>
            <color indexed="81"/>
            <rFont val="Tahoma"/>
            <family val="2"/>
            <charset val="186"/>
          </rPr>
          <t xml:space="preserve">Nurodomi už ataskaitinio laikotarpio rezultatus </t>
        </r>
        <r>
          <rPr>
            <u/>
            <sz val="9"/>
            <color indexed="81"/>
            <rFont val="Tahoma"/>
            <family val="2"/>
            <charset val="186"/>
          </rPr>
          <t>paskirti dividendai (pelno įmokos)</t>
        </r>
        <r>
          <rPr>
            <sz val="9"/>
            <color indexed="81"/>
            <rFont val="Tahoma"/>
            <family val="2"/>
            <charset val="186"/>
          </rPr>
          <t xml:space="preserve">, o ne faktiškai ataskaitiniu laikotarpiu išmokėti dividendai (pelno įmokos) už ankstesnio laikotarpio rezultatus
</t>
        </r>
      </text>
    </comment>
    <comment ref="E114" authorId="0">
      <text>
        <r>
          <rPr>
            <sz val="9"/>
            <color indexed="81"/>
            <rFont val="Tahoma"/>
            <family val="2"/>
            <charset val="186"/>
          </rPr>
          <t xml:space="preserve">Nurodomi už ataskaitinio laikotarpio rezultatus </t>
        </r>
        <r>
          <rPr>
            <u/>
            <sz val="9"/>
            <color indexed="81"/>
            <rFont val="Tahoma"/>
            <family val="2"/>
            <charset val="186"/>
          </rPr>
          <t>paskirti dividendai (pelno įmokos)</t>
        </r>
        <r>
          <rPr>
            <sz val="9"/>
            <color indexed="81"/>
            <rFont val="Tahoma"/>
            <family val="2"/>
            <charset val="186"/>
          </rPr>
          <t xml:space="preserve">, o ne faktiškai ataskaitiniu laikotarpiu išmokėti dividendai (pelno įmokos) už ankstesnio laikotarpio rezultatus
</t>
        </r>
      </text>
    </comment>
    <comment ref="B121" authorId="4">
      <text>
        <r>
          <rPr>
            <sz val="9"/>
            <color indexed="81"/>
            <rFont val="Tahoma"/>
            <family val="2"/>
            <charset val="186"/>
          </rPr>
          <t>Jei lūkesčių raštas nėra patalpintas internete, atsiųskite jį kaip priedą prie užpildytų lentelių.</t>
        </r>
      </text>
    </comment>
    <comment ref="C124" authorId="0">
      <text>
        <r>
          <rPr>
            <sz val="9"/>
            <color indexed="81"/>
            <rFont val="Tahoma"/>
            <family val="2"/>
            <charset val="186"/>
          </rPr>
          <t>Bendras darbuotojų (darbo sutarčių) skaičius; įskaičiuojami visi darbuotojai, įskaitant ir vadovus.</t>
        </r>
      </text>
    </comment>
    <comment ref="E124" authorId="0">
      <text>
        <r>
          <rPr>
            <sz val="9"/>
            <color indexed="81"/>
            <rFont val="Tahoma"/>
            <family val="2"/>
            <charset val="186"/>
          </rPr>
          <t>Bendras darbuotojų (darbo sutarčių) skaičius; įskaičiuojami visi darbuotojai, įskaitant ir vadovus.</t>
        </r>
      </text>
    </comment>
    <comment ref="B126" authorId="4">
      <text>
        <r>
          <rPr>
            <sz val="9"/>
            <color indexed="81"/>
            <rFont val="Tahoma"/>
            <family val="2"/>
            <charset val="186"/>
          </rPr>
          <t>Sąvoka apibrėžiama LR įmonių finansinės atskaitomybės įstatyme.</t>
        </r>
      </text>
    </comment>
    <comment ref="C131" authorId="0">
      <text>
        <r>
          <rPr>
            <sz val="9"/>
            <color indexed="81"/>
            <rFont val="Tahoma"/>
            <family val="2"/>
            <charset val="186"/>
          </rPr>
          <t>Nurodžius narius žemiau esančioje lentelėje, paskirtų narių skaičius suskaičiuojamas automatiškai.</t>
        </r>
      </text>
    </comment>
    <comment ref="B132" authorId="5">
      <text>
        <r>
          <rPr>
            <sz val="9"/>
            <color indexed="81"/>
            <rFont val="Tahoma"/>
            <family val="2"/>
          </rPr>
          <t>Pasirinkite iš pateikto sąrašo.</t>
        </r>
      </text>
    </comment>
    <comment ref="B133" authorId="5">
      <text>
        <r>
          <rPr>
            <sz val="9"/>
            <color indexed="81"/>
            <rFont val="Tahoma"/>
            <family val="2"/>
          </rPr>
          <t xml:space="preserve">Pasirinkite iš pateikto sąrašo.
</t>
        </r>
      </text>
    </comment>
    <comment ref="B134" authorId="2">
      <text>
        <r>
          <rPr>
            <sz val="9"/>
            <color indexed="81"/>
            <rFont val="Tahoma"/>
            <family val="2"/>
          </rPr>
          <t>Atskirose eilutėse pateikite informaciją apie valdybos narius - vardas, pavardė, pozicija ir nepriklausomumas, užimamos pareigos.</t>
        </r>
      </text>
    </comment>
    <comment ref="C134" authorId="2">
      <text>
        <r>
          <rPr>
            <sz val="9"/>
            <color indexed="81"/>
            <rFont val="Tahoma"/>
            <family val="2"/>
          </rPr>
          <t xml:space="preserve">Nurodykite </t>
        </r>
        <r>
          <rPr>
            <u/>
            <sz val="9"/>
            <color indexed="81"/>
            <rFont val="Tahoma"/>
            <family val="2"/>
            <charset val="186"/>
          </rPr>
          <t>pilną</t>
        </r>
        <r>
          <rPr>
            <sz val="9"/>
            <color indexed="81"/>
            <rFont val="Tahoma"/>
            <family val="2"/>
          </rPr>
          <t xml:space="preserve"> vardą ir pavardę </t>
        </r>
        <r>
          <rPr>
            <b/>
            <sz val="9"/>
            <color indexed="81"/>
            <rFont val="Tahoma"/>
            <family val="2"/>
            <charset val="186"/>
          </rPr>
          <t>VIENAME LANGELYJE.</t>
        </r>
      </text>
    </comment>
    <comment ref="D134" authorId="0">
      <text>
        <r>
          <rPr>
            <sz val="9"/>
            <color indexed="81"/>
            <rFont val="Tahoma"/>
            <family val="2"/>
            <charset val="186"/>
          </rPr>
          <t xml:space="preserve">Narys laikomas nepriklausomu, jeigu atitinka LR Vyriausybės nutarimu Nr. 631 patvirtinto </t>
        </r>
        <r>
          <rPr>
            <b/>
            <sz val="9"/>
            <color indexed="81"/>
            <rFont val="Tahoma"/>
            <family val="2"/>
            <charset val="186"/>
          </rPr>
          <t>Kandidatų į valstybės įmonės ar savivaldybės įmonės valdybą ir kandidatų į valstybės ar savivaldybės valdomos bendrovės visuotinio akcininkų susirinkimo renkamą kolegialų priežiūros ar caldymo organą atrankos aprašo</t>
        </r>
        <r>
          <rPr>
            <sz val="9"/>
            <color indexed="81"/>
            <rFont val="Tahoma"/>
            <family val="2"/>
            <charset val="186"/>
          </rPr>
          <t xml:space="preserve"> II skyriuje numatytus nepriklausomumo reikalavimus.</t>
        </r>
      </text>
    </comment>
    <comment ref="E134" authorId="6">
      <text>
        <r>
          <rPr>
            <sz val="9"/>
            <color indexed="81"/>
            <rFont val="Tahoma"/>
            <family val="2"/>
            <charset val="186"/>
          </rPr>
          <t xml:space="preserve">Nurodykite pagrindines pareigas </t>
        </r>
        <r>
          <rPr>
            <b/>
            <sz val="9"/>
            <color indexed="81"/>
            <rFont val="Tahoma"/>
            <family val="2"/>
            <charset val="186"/>
          </rPr>
          <t>VIENAME LANGELYJE.</t>
        </r>
      </text>
    </comment>
    <comment ref="C135" authorId="5">
      <text>
        <r>
          <rPr>
            <sz val="9"/>
            <color indexed="81"/>
            <rFont val="Tahoma"/>
            <family val="2"/>
          </rPr>
          <t>Jeigu valdybos pirmininkas nepaskirtas, šio laukelio nepildykite.</t>
        </r>
      </text>
    </comment>
    <comment ref="D135" authorId="0">
      <text>
        <r>
          <rPr>
            <sz val="9"/>
            <color indexed="81"/>
            <rFont val="Tahoma"/>
            <family val="2"/>
            <charset val="186"/>
          </rPr>
          <t>Jeigu valdybos pirmininkas nepaskirtas, šio laukelio nepildykite.</t>
        </r>
      </text>
    </comment>
    <comment ref="E135" authorId="0">
      <text>
        <r>
          <rPr>
            <sz val="9"/>
            <color indexed="81"/>
            <rFont val="Tahoma"/>
            <family val="2"/>
            <charset val="186"/>
          </rPr>
          <t>Jeigu valdybos pirmininkas nepaskirtas, šio laukelio nepildykite.</t>
        </r>
      </text>
    </comment>
    <comment ref="E136" authorId="5">
      <text>
        <r>
          <rPr>
            <sz val="9"/>
            <color indexed="81"/>
            <rFont val="Tahoma"/>
            <family val="2"/>
          </rPr>
          <t xml:space="preserve">Nurodykite pilnas valdybos nario pareigas, pvz.:
</t>
        </r>
        <r>
          <rPr>
            <b/>
            <sz val="9"/>
            <color indexed="81"/>
            <rFont val="Tahoma"/>
            <family val="2"/>
          </rPr>
          <t>Vilniaus miesto savivaldybės administracijos Šilumos ir vandens ūkio skyriaus vedėjas.</t>
        </r>
      </text>
    </comment>
    <comment ref="E137" authorId="5">
      <text>
        <r>
          <rPr>
            <sz val="9"/>
            <color indexed="81"/>
            <rFont val="Tahoma"/>
            <family val="2"/>
          </rPr>
          <t xml:space="preserve">Nurodykite pilnas valdybos nario pareigas, pvz.:
</t>
        </r>
        <r>
          <rPr>
            <b/>
            <sz val="9"/>
            <color indexed="81"/>
            <rFont val="Tahoma"/>
            <family val="2"/>
          </rPr>
          <t>Vilniaus miesto savivaldybės administracijos Šilumos ir vandens ūkio skyriaus vedėjas.</t>
        </r>
      </text>
    </comment>
    <comment ref="E138" authorId="5">
      <text>
        <r>
          <rPr>
            <sz val="9"/>
            <color indexed="81"/>
            <rFont val="Tahoma"/>
            <family val="2"/>
          </rPr>
          <t xml:space="preserve">Nurodykite pilnas valdybos nario pareigas, pvz.:
</t>
        </r>
        <r>
          <rPr>
            <b/>
            <sz val="9"/>
            <color indexed="81"/>
            <rFont val="Tahoma"/>
            <family val="2"/>
          </rPr>
          <t>Vilniaus miesto savivaldybės administracijos Šilumos ir vandens ūkio skyriaus vedėjas.</t>
        </r>
      </text>
    </comment>
    <comment ref="E139" authorId="5">
      <text>
        <r>
          <rPr>
            <sz val="9"/>
            <color indexed="81"/>
            <rFont val="Tahoma"/>
            <family val="2"/>
          </rPr>
          <t xml:space="preserve">Nurodykite pilnas valdybos nario pareigas, pvz.:
</t>
        </r>
        <r>
          <rPr>
            <b/>
            <sz val="9"/>
            <color indexed="81"/>
            <rFont val="Tahoma"/>
            <family val="2"/>
          </rPr>
          <t>Vilniaus miesto savivaldybės administracijos Šilumos ir vandens ūkio skyriaus vedėjas.</t>
        </r>
      </text>
    </comment>
    <comment ref="E140" authorId="5">
      <text>
        <r>
          <rPr>
            <sz val="9"/>
            <color indexed="81"/>
            <rFont val="Tahoma"/>
            <family val="2"/>
          </rPr>
          <t xml:space="preserve">Nurodykite pilnas valdybos nario pareigas, pvz.:
</t>
        </r>
        <r>
          <rPr>
            <b/>
            <sz val="9"/>
            <color indexed="81"/>
            <rFont val="Tahoma"/>
            <family val="2"/>
          </rPr>
          <t>Vilniaus miesto savivaldybės administracijos Šilumos ir vandens ūkio skyriaus vedėjas.</t>
        </r>
      </text>
    </comment>
    <comment ref="E141" authorId="5">
      <text>
        <r>
          <rPr>
            <sz val="9"/>
            <color indexed="81"/>
            <rFont val="Tahoma"/>
            <family val="2"/>
          </rPr>
          <t xml:space="preserve">Nurodykite pilnas valdybos nario pareigas, pvz.:
</t>
        </r>
        <r>
          <rPr>
            <b/>
            <sz val="9"/>
            <color indexed="81"/>
            <rFont val="Tahoma"/>
            <family val="2"/>
          </rPr>
          <t>Vilniaus miesto savivaldybės administracijos Šilumos ir vandens ūkio skyriaus vedėjas.</t>
        </r>
      </text>
    </comment>
    <comment ref="E142" authorId="5">
      <text>
        <r>
          <rPr>
            <sz val="9"/>
            <color indexed="81"/>
            <rFont val="Tahoma"/>
            <family val="2"/>
          </rPr>
          <t xml:space="preserve">Nurodykite pilnas valdybos nario pareigas, pvz.:
</t>
        </r>
        <r>
          <rPr>
            <b/>
            <sz val="9"/>
            <color indexed="81"/>
            <rFont val="Tahoma"/>
            <family val="2"/>
          </rPr>
          <t>Vilniaus miesto savivaldybės administracijos Šilumos ir vandens ūkio skyriaus vedėjas.</t>
        </r>
      </text>
    </comment>
    <comment ref="E143" authorId="5">
      <text>
        <r>
          <rPr>
            <sz val="9"/>
            <color indexed="81"/>
            <rFont val="Tahoma"/>
            <family val="2"/>
          </rPr>
          <t xml:space="preserve">Nurodykite pilnas valdybos nario pareigas, pvz.:
</t>
        </r>
        <r>
          <rPr>
            <b/>
            <sz val="9"/>
            <color indexed="81"/>
            <rFont val="Tahoma"/>
            <family val="2"/>
          </rPr>
          <t>Vilniaus miesto savivaldybės administracijos Šilumos ir vandens ūkio skyriaus vedėjas.</t>
        </r>
      </text>
    </comment>
    <comment ref="E144" authorId="5">
      <text>
        <r>
          <rPr>
            <sz val="9"/>
            <color indexed="81"/>
            <rFont val="Tahoma"/>
            <family val="2"/>
          </rPr>
          <t xml:space="preserve">Nurodykite pilnas valdybos nario pareigas, pvz.:
</t>
        </r>
        <r>
          <rPr>
            <b/>
            <sz val="9"/>
            <color indexed="81"/>
            <rFont val="Tahoma"/>
            <family val="2"/>
          </rPr>
          <t>Vilniaus miesto savivaldybės administracijos Šilumos ir vandens ūkio skyriaus vedėjas.</t>
        </r>
      </text>
    </comment>
    <comment ref="E145" authorId="5">
      <text>
        <r>
          <rPr>
            <sz val="9"/>
            <color indexed="81"/>
            <rFont val="Tahoma"/>
            <family val="2"/>
          </rPr>
          <t xml:space="preserve">Nurodykite pilnas valdybos nario pareigas, pvz.:
</t>
        </r>
        <r>
          <rPr>
            <b/>
            <sz val="9"/>
            <color indexed="81"/>
            <rFont val="Tahoma"/>
            <family val="2"/>
          </rPr>
          <t>Vilniaus miesto savivaldybės administracijos Šilumos ir vandens ūkio skyriaus vedėjas.</t>
        </r>
      </text>
    </comment>
    <comment ref="E146" authorId="5">
      <text>
        <r>
          <rPr>
            <sz val="9"/>
            <color indexed="81"/>
            <rFont val="Tahoma"/>
            <family val="2"/>
          </rPr>
          <t xml:space="preserve">Nurodykite pilnas valdybos nario pareigas, pvz.:
</t>
        </r>
        <r>
          <rPr>
            <b/>
            <sz val="9"/>
            <color indexed="81"/>
            <rFont val="Tahoma"/>
            <family val="2"/>
          </rPr>
          <t>Vilniaus miesto savivaldybės administracijos Šilumos ir vandens ūkio skyriaus vedėjas.</t>
        </r>
      </text>
    </comment>
    <comment ref="E147" authorId="5">
      <text>
        <r>
          <rPr>
            <sz val="9"/>
            <color indexed="81"/>
            <rFont val="Tahoma"/>
            <family val="2"/>
          </rPr>
          <t xml:space="preserve">Nurodykite pilnas valdybos nario pareigas, pvz.:
</t>
        </r>
        <r>
          <rPr>
            <b/>
            <sz val="9"/>
            <color indexed="81"/>
            <rFont val="Tahoma"/>
            <family val="2"/>
          </rPr>
          <t>Vilniaus miesto savivaldybės administracijos Šilumos ir vandens ūkio skyriaus vedėjas.</t>
        </r>
      </text>
    </comment>
    <comment ref="E148" authorId="5">
      <text>
        <r>
          <rPr>
            <sz val="9"/>
            <color indexed="81"/>
            <rFont val="Tahoma"/>
            <family val="2"/>
          </rPr>
          <t xml:space="preserve">Nurodykite pilnas valdybos nario pareigas, pvz.:
</t>
        </r>
        <r>
          <rPr>
            <b/>
            <sz val="9"/>
            <color indexed="81"/>
            <rFont val="Tahoma"/>
            <family val="2"/>
          </rPr>
          <t>Vilniaus miesto savivaldybės administracijos Šilumos ir vandens ūkio skyriaus vedėjas.</t>
        </r>
      </text>
    </comment>
    <comment ref="E149" authorId="5">
      <text>
        <r>
          <rPr>
            <sz val="9"/>
            <color indexed="81"/>
            <rFont val="Tahoma"/>
            <family val="2"/>
          </rPr>
          <t xml:space="preserve">Nurodykite pilnas valdybos nario pareigas, pvz.:
</t>
        </r>
        <r>
          <rPr>
            <b/>
            <sz val="9"/>
            <color indexed="81"/>
            <rFont val="Tahoma"/>
            <family val="2"/>
          </rPr>
          <t>Vilniaus miesto savivaldybės administracijos Šilumos ir vandens ūkio skyriaus vedėjas.</t>
        </r>
      </text>
    </comment>
    <comment ref="C151" authorId="0">
      <text>
        <r>
          <rPr>
            <sz val="9"/>
            <color indexed="81"/>
            <rFont val="Tahoma"/>
            <family val="2"/>
            <charset val="186"/>
          </rPr>
          <t>Nurodžius narius žemiau esančioje lentelėje, paskirtų narių skaičius suskaičiuojamas automatiškai.</t>
        </r>
      </text>
    </comment>
    <comment ref="B152" authorId="5">
      <text>
        <r>
          <rPr>
            <sz val="9"/>
            <color indexed="81"/>
            <rFont val="Tahoma"/>
            <family val="2"/>
          </rPr>
          <t xml:space="preserve">Pasirinkite iš pateikto sąrašo.
</t>
        </r>
      </text>
    </comment>
    <comment ref="B153" authorId="5">
      <text>
        <r>
          <rPr>
            <sz val="9"/>
            <color indexed="81"/>
            <rFont val="Tahoma"/>
            <family val="2"/>
          </rPr>
          <t xml:space="preserve">Pasirinkite iš pateikto sąrašo.
</t>
        </r>
      </text>
    </comment>
    <comment ref="B154" authorId="2">
      <text>
        <r>
          <rPr>
            <sz val="9"/>
            <color indexed="81"/>
            <rFont val="Tahoma"/>
            <family val="2"/>
          </rPr>
          <t>Atskirose eilutėse pateikite informaciją apie stebėtojų tarybos narius - vardas, pavardė, pozicija ir nepriklausomumas, užimamos pareigos.</t>
        </r>
      </text>
    </comment>
    <comment ref="C154" authorId="2">
      <text>
        <r>
          <rPr>
            <sz val="9"/>
            <color indexed="81"/>
            <rFont val="Tahoma"/>
            <family val="2"/>
          </rPr>
          <t xml:space="preserve">Nurodykite pilną vardą ir pavardę </t>
        </r>
        <r>
          <rPr>
            <b/>
            <sz val="9"/>
            <color indexed="81"/>
            <rFont val="Tahoma"/>
            <family val="2"/>
            <charset val="186"/>
          </rPr>
          <t>VIENAME LANGELYJE</t>
        </r>
      </text>
    </comment>
    <comment ref="D154" authorId="0">
      <text>
        <r>
          <rPr>
            <sz val="9"/>
            <color indexed="81"/>
            <rFont val="Tahoma"/>
            <family val="2"/>
            <charset val="186"/>
          </rPr>
          <t xml:space="preserve">Narys laikomas nepriklausomu, jeigu atitinka LR Vyriausybės nutarimu Nr. 631 patvirtinto </t>
        </r>
        <r>
          <rPr>
            <b/>
            <sz val="9"/>
            <color indexed="81"/>
            <rFont val="Tahoma"/>
            <family val="2"/>
            <charset val="186"/>
          </rPr>
          <t>Kandidatų į valstybės įmonės ar savivaldybės įmonės valdybą ir kandidatų į valstybės ar savivaldybės valdomos bendrovės visuotinio akcininkų susirinkimo renkamą kolegialų priežiūros ar caldymo organą atrankos aprašo</t>
        </r>
        <r>
          <rPr>
            <sz val="9"/>
            <color indexed="81"/>
            <rFont val="Tahoma"/>
            <family val="2"/>
            <charset val="186"/>
          </rPr>
          <t xml:space="preserve"> II skyriuje numatytus nepriklausomumo reikalavimus.</t>
        </r>
      </text>
    </comment>
    <comment ref="E154" authorId="6">
      <text>
        <r>
          <rPr>
            <sz val="9"/>
            <color indexed="81"/>
            <rFont val="Tahoma"/>
            <family val="2"/>
            <charset val="186"/>
          </rPr>
          <t xml:space="preserve">Nurodykite pagrindines pareigas </t>
        </r>
        <r>
          <rPr>
            <b/>
            <sz val="9"/>
            <color indexed="81"/>
            <rFont val="Tahoma"/>
            <family val="2"/>
            <charset val="186"/>
          </rPr>
          <t>VIENAME LANGELYJE.</t>
        </r>
      </text>
    </comment>
    <comment ref="C155" authorId="5">
      <text>
        <r>
          <rPr>
            <sz val="9"/>
            <color indexed="81"/>
            <rFont val="Tahoma"/>
            <family val="2"/>
          </rPr>
          <t>Jeigu stebėtojų tarybos pirmininkas nepaskirtas, šio laukelio nepildykite.</t>
        </r>
      </text>
    </comment>
    <comment ref="D155" authorId="0">
      <text>
        <r>
          <rPr>
            <sz val="9"/>
            <color indexed="81"/>
            <rFont val="Tahoma"/>
            <family val="2"/>
            <charset val="186"/>
          </rPr>
          <t>Jeigu stebėtojų tarybos pirmininkas nepaskirtas, šio laukelio nepildykite.</t>
        </r>
      </text>
    </comment>
    <comment ref="E155" authorId="0">
      <text>
        <r>
          <rPr>
            <sz val="9"/>
            <color indexed="81"/>
            <rFont val="Tahoma"/>
            <family val="2"/>
            <charset val="186"/>
          </rPr>
          <t>Jeigu stebėtojų tarybos pirmininkas nepaskirtas, šio laukelio nepildykite.</t>
        </r>
      </text>
    </comment>
    <comment ref="E156" authorId="0">
      <text>
        <r>
          <rPr>
            <sz val="9"/>
            <color indexed="81"/>
            <rFont val="Tahoma"/>
            <family val="2"/>
            <charset val="186"/>
          </rPr>
          <t xml:space="preserve">Nurodykite pilnas stebėtojų tarybos nario pareigas, pvz.:
</t>
        </r>
        <r>
          <rPr>
            <b/>
            <sz val="9"/>
            <color indexed="81"/>
            <rFont val="Tahoma"/>
            <family val="2"/>
            <charset val="186"/>
          </rPr>
          <t>Vilniaus miesto savivaldybės administracijos Šilumos ir vandens ūkio skyriaus vedėjas</t>
        </r>
        <r>
          <rPr>
            <sz val="9"/>
            <color indexed="81"/>
            <rFont val="Tahoma"/>
            <family val="2"/>
            <charset val="186"/>
          </rPr>
          <t>.</t>
        </r>
      </text>
    </comment>
    <comment ref="E157" authorId="0">
      <text>
        <r>
          <rPr>
            <sz val="9"/>
            <color indexed="81"/>
            <rFont val="Tahoma"/>
            <family val="2"/>
            <charset val="186"/>
          </rPr>
          <t xml:space="preserve">Nurodykite pilnas stebėtojų tarybos nario pareigas, pvz.:
</t>
        </r>
        <r>
          <rPr>
            <b/>
            <sz val="9"/>
            <color indexed="81"/>
            <rFont val="Tahoma"/>
            <family val="2"/>
            <charset val="186"/>
          </rPr>
          <t>Vilniaus miesto savivaldybės administracijos Šilumos ir vandens ūkio skyriaus vedėjas</t>
        </r>
        <r>
          <rPr>
            <sz val="9"/>
            <color indexed="81"/>
            <rFont val="Tahoma"/>
            <family val="2"/>
            <charset val="186"/>
          </rPr>
          <t>.</t>
        </r>
      </text>
    </comment>
    <comment ref="E158" authorId="0">
      <text>
        <r>
          <rPr>
            <sz val="9"/>
            <color indexed="81"/>
            <rFont val="Tahoma"/>
            <family val="2"/>
            <charset val="186"/>
          </rPr>
          <t xml:space="preserve">Nurodykite pilnas stebėtojų tarybos nario pareigas, pvz.:
</t>
        </r>
        <r>
          <rPr>
            <b/>
            <sz val="9"/>
            <color indexed="81"/>
            <rFont val="Tahoma"/>
            <family val="2"/>
            <charset val="186"/>
          </rPr>
          <t>Vilniaus miesto savivaldybės administracijos Šilumos ir vandens ūkio skyriaus vedėjas</t>
        </r>
        <r>
          <rPr>
            <sz val="9"/>
            <color indexed="81"/>
            <rFont val="Tahoma"/>
            <family val="2"/>
            <charset val="186"/>
          </rPr>
          <t>.</t>
        </r>
      </text>
    </comment>
    <comment ref="E159" authorId="0">
      <text>
        <r>
          <rPr>
            <sz val="9"/>
            <color indexed="81"/>
            <rFont val="Tahoma"/>
            <family val="2"/>
            <charset val="186"/>
          </rPr>
          <t xml:space="preserve">Nurodykite pilnas stebėtojų tarybos nario pareigas, pvz.:
</t>
        </r>
        <r>
          <rPr>
            <b/>
            <sz val="9"/>
            <color indexed="81"/>
            <rFont val="Tahoma"/>
            <family val="2"/>
            <charset val="186"/>
          </rPr>
          <t>Vilniaus miesto savivaldybės administracijos Šilumos ir vandens ūkio skyriaus vedėjas</t>
        </r>
        <r>
          <rPr>
            <sz val="9"/>
            <color indexed="81"/>
            <rFont val="Tahoma"/>
            <family val="2"/>
            <charset val="186"/>
          </rPr>
          <t>.</t>
        </r>
      </text>
    </comment>
    <comment ref="E160" authorId="0">
      <text>
        <r>
          <rPr>
            <sz val="9"/>
            <color indexed="81"/>
            <rFont val="Tahoma"/>
            <family val="2"/>
            <charset val="186"/>
          </rPr>
          <t xml:space="preserve">Nurodykite pilnas stebėtojų tarybos nario pareigas, pvz.:
</t>
        </r>
        <r>
          <rPr>
            <b/>
            <sz val="9"/>
            <color indexed="81"/>
            <rFont val="Tahoma"/>
            <family val="2"/>
            <charset val="186"/>
          </rPr>
          <t>Vilniaus miesto savivaldybės administracijos Šilumos ir vandens ūkio skyriaus vedėjas</t>
        </r>
        <r>
          <rPr>
            <sz val="9"/>
            <color indexed="81"/>
            <rFont val="Tahoma"/>
            <family val="2"/>
            <charset val="186"/>
          </rPr>
          <t>.</t>
        </r>
      </text>
    </comment>
    <comment ref="E161" authorId="0">
      <text>
        <r>
          <rPr>
            <sz val="9"/>
            <color indexed="81"/>
            <rFont val="Tahoma"/>
            <family val="2"/>
            <charset val="186"/>
          </rPr>
          <t xml:space="preserve">Nurodykite pilnas stebėtojų tarybos nario pareigas, pvz.:
</t>
        </r>
        <r>
          <rPr>
            <b/>
            <sz val="9"/>
            <color indexed="81"/>
            <rFont val="Tahoma"/>
            <family val="2"/>
            <charset val="186"/>
          </rPr>
          <t>Vilniaus miesto savivaldybės administracijos Šilumos ir vandens ūkio skyriaus vedėjas</t>
        </r>
        <r>
          <rPr>
            <sz val="9"/>
            <color indexed="81"/>
            <rFont val="Tahoma"/>
            <family val="2"/>
            <charset val="186"/>
          </rPr>
          <t>.</t>
        </r>
      </text>
    </comment>
    <comment ref="E162" authorId="0">
      <text>
        <r>
          <rPr>
            <sz val="9"/>
            <color indexed="81"/>
            <rFont val="Tahoma"/>
            <family val="2"/>
            <charset val="186"/>
          </rPr>
          <t xml:space="preserve">Nurodykite pilnas stebėtojų tarybos nario pareigas, pvz.:
</t>
        </r>
        <r>
          <rPr>
            <b/>
            <sz val="9"/>
            <color indexed="81"/>
            <rFont val="Tahoma"/>
            <family val="2"/>
            <charset val="186"/>
          </rPr>
          <t>Vilniaus miesto savivaldybės administracijos Šilumos ir vandens ūkio skyriaus vedėjas</t>
        </r>
        <r>
          <rPr>
            <sz val="9"/>
            <color indexed="81"/>
            <rFont val="Tahoma"/>
            <family val="2"/>
            <charset val="186"/>
          </rPr>
          <t>.</t>
        </r>
      </text>
    </comment>
    <comment ref="E163" authorId="0">
      <text>
        <r>
          <rPr>
            <sz val="9"/>
            <color indexed="81"/>
            <rFont val="Tahoma"/>
            <family val="2"/>
            <charset val="186"/>
          </rPr>
          <t xml:space="preserve">Nurodykite pilnas stebėtojų tarybos nario pareigas, pvz.:
</t>
        </r>
        <r>
          <rPr>
            <b/>
            <sz val="9"/>
            <color indexed="81"/>
            <rFont val="Tahoma"/>
            <family val="2"/>
            <charset val="186"/>
          </rPr>
          <t>Vilniaus miesto savivaldybės administracijos Šilumos ir vandens ūkio skyriaus vedėjas</t>
        </r>
        <r>
          <rPr>
            <sz val="9"/>
            <color indexed="81"/>
            <rFont val="Tahoma"/>
            <family val="2"/>
            <charset val="186"/>
          </rPr>
          <t>.</t>
        </r>
      </text>
    </comment>
    <comment ref="E164" authorId="0">
      <text>
        <r>
          <rPr>
            <sz val="9"/>
            <color indexed="81"/>
            <rFont val="Tahoma"/>
            <family val="2"/>
            <charset val="186"/>
          </rPr>
          <t xml:space="preserve">Nurodykite pilnas stebėtojų tarybos nario pareigas, pvz.:
</t>
        </r>
        <r>
          <rPr>
            <b/>
            <sz val="9"/>
            <color indexed="81"/>
            <rFont val="Tahoma"/>
            <family val="2"/>
            <charset val="186"/>
          </rPr>
          <t>Vilniaus miesto savivaldybės administracijos Šilumos ir vandens ūkio skyriaus vedėjas</t>
        </r>
        <r>
          <rPr>
            <sz val="9"/>
            <color indexed="81"/>
            <rFont val="Tahoma"/>
            <family val="2"/>
            <charset val="186"/>
          </rPr>
          <t>.</t>
        </r>
      </text>
    </comment>
    <comment ref="E165" authorId="0">
      <text>
        <r>
          <rPr>
            <sz val="9"/>
            <color indexed="81"/>
            <rFont val="Tahoma"/>
            <family val="2"/>
            <charset val="186"/>
          </rPr>
          <t xml:space="preserve">Nurodykite pilnas stebėtojų tarybos nario pareigas, pvz.:
</t>
        </r>
        <r>
          <rPr>
            <b/>
            <sz val="9"/>
            <color indexed="81"/>
            <rFont val="Tahoma"/>
            <family val="2"/>
            <charset val="186"/>
          </rPr>
          <t>Vilniaus miesto savivaldybės administracijos Šilumos ir vandens ūkio skyriaus vedėjas</t>
        </r>
        <r>
          <rPr>
            <sz val="9"/>
            <color indexed="81"/>
            <rFont val="Tahoma"/>
            <family val="2"/>
            <charset val="186"/>
          </rPr>
          <t>.</t>
        </r>
      </text>
    </comment>
    <comment ref="E166" authorId="0">
      <text>
        <r>
          <rPr>
            <sz val="9"/>
            <color indexed="81"/>
            <rFont val="Tahoma"/>
            <family val="2"/>
            <charset val="186"/>
          </rPr>
          <t xml:space="preserve">Nurodykite pilnas stebėtojų tarybos nario pareigas, pvz.:
</t>
        </r>
        <r>
          <rPr>
            <b/>
            <sz val="9"/>
            <color indexed="81"/>
            <rFont val="Tahoma"/>
            <family val="2"/>
            <charset val="186"/>
          </rPr>
          <t>Vilniaus miesto savivaldybės administracijos Šilumos ir vandens ūkio skyriaus vedėjas</t>
        </r>
        <r>
          <rPr>
            <sz val="9"/>
            <color indexed="81"/>
            <rFont val="Tahoma"/>
            <family val="2"/>
            <charset val="186"/>
          </rPr>
          <t>.</t>
        </r>
      </text>
    </comment>
    <comment ref="E167" authorId="0">
      <text>
        <r>
          <rPr>
            <sz val="9"/>
            <color indexed="81"/>
            <rFont val="Tahoma"/>
            <family val="2"/>
            <charset val="186"/>
          </rPr>
          <t xml:space="preserve">Nurodykite pilnas stebėtojų tarybos nario pareigas, pvz.:
</t>
        </r>
        <r>
          <rPr>
            <b/>
            <sz val="9"/>
            <color indexed="81"/>
            <rFont val="Tahoma"/>
            <family val="2"/>
            <charset val="186"/>
          </rPr>
          <t>Vilniaus miesto savivaldybės administracijos Šilumos ir vandens ūkio skyriaus vedėjas</t>
        </r>
        <r>
          <rPr>
            <sz val="9"/>
            <color indexed="81"/>
            <rFont val="Tahoma"/>
            <family val="2"/>
            <charset val="186"/>
          </rPr>
          <t>.</t>
        </r>
      </text>
    </comment>
    <comment ref="E168" authorId="0">
      <text>
        <r>
          <rPr>
            <sz val="9"/>
            <color indexed="81"/>
            <rFont val="Tahoma"/>
            <family val="2"/>
            <charset val="186"/>
          </rPr>
          <t xml:space="preserve">Nurodykite pilnas stebėtojų tarybos nario pareigas, pvz.:
</t>
        </r>
        <r>
          <rPr>
            <b/>
            <sz val="9"/>
            <color indexed="81"/>
            <rFont val="Tahoma"/>
            <family val="2"/>
            <charset val="186"/>
          </rPr>
          <t>Vilniaus miesto savivaldybės administracijos Šilumos ir vandens ūkio skyriaus vedėjas</t>
        </r>
        <r>
          <rPr>
            <sz val="9"/>
            <color indexed="81"/>
            <rFont val="Tahoma"/>
            <family val="2"/>
            <charset val="186"/>
          </rPr>
          <t>.</t>
        </r>
      </text>
    </comment>
    <comment ref="E169" authorId="0">
      <text>
        <r>
          <rPr>
            <sz val="9"/>
            <color indexed="81"/>
            <rFont val="Tahoma"/>
            <family val="2"/>
            <charset val="186"/>
          </rPr>
          <t xml:space="preserve">Nurodykite pilnas stebėtojų tarybos nario pareigas, pvz.:
</t>
        </r>
        <r>
          <rPr>
            <b/>
            <sz val="9"/>
            <color indexed="81"/>
            <rFont val="Tahoma"/>
            <family val="2"/>
            <charset val="186"/>
          </rPr>
          <t>Vilniaus miesto savivaldybės administracijos Šilumos ir vandens ūkio skyriaus vedėjas</t>
        </r>
        <r>
          <rPr>
            <sz val="9"/>
            <color indexed="81"/>
            <rFont val="Tahoma"/>
            <family val="2"/>
            <charset val="186"/>
          </rPr>
          <t>.</t>
        </r>
      </text>
    </comment>
    <comment ref="C177" authorId="0">
      <text>
        <r>
          <rPr>
            <sz val="9"/>
            <color indexed="81"/>
            <rFont val="Tahoma"/>
            <family val="2"/>
          </rPr>
          <t xml:space="preserve">Data, kai atsakingas asmuo patvirtina duomenų tikrumą.
Data pateikiama formatu:
</t>
        </r>
        <r>
          <rPr>
            <b/>
            <sz val="9"/>
            <color indexed="81"/>
            <rFont val="Tahoma"/>
            <family val="2"/>
            <charset val="186"/>
          </rPr>
          <t>2019-12-31</t>
        </r>
      </text>
    </comment>
    <comment ref="C179" authorId="0">
      <text>
        <r>
          <rPr>
            <sz val="9"/>
            <color indexed="81"/>
            <rFont val="Tahoma"/>
            <family val="2"/>
          </rPr>
          <t>Šie duomenys reikalingi tuo atveju, jeigu apibendrintą ataskaitą rengiantys asmenys norėtų pasitikslinti / sužinoti daugiau informacijos apie įmonės veiklos rezultatus.</t>
        </r>
      </text>
    </comment>
  </commentList>
</comments>
</file>

<file path=xl/comments2.xml><?xml version="1.0" encoding="utf-8"?>
<comments xmlns="http://schemas.openxmlformats.org/spreadsheetml/2006/main">
  <authors>
    <author>user</author>
    <author>k.lizdenis</author>
    <author>Sandra</author>
  </authors>
  <commentList>
    <comment ref="B35" authorId="0">
      <text>
        <r>
          <rPr>
            <sz val="9"/>
            <color indexed="81"/>
            <rFont val="Tahoma"/>
            <family val="2"/>
          </rPr>
          <t>Jei įmonės teisinė forma yra AB arba UAB, nurodykite penkis didžiausius bendrovės akcininkus; jei įmonės teisinė forma yra SĮ, šios dalies pildyti nereikia.</t>
        </r>
      </text>
    </comment>
    <comment ref="C35" authorId="1">
      <text>
        <r>
          <rPr>
            <sz val="9"/>
            <color indexed="81"/>
            <rFont val="Tahoma"/>
            <family val="2"/>
          </rPr>
          <t>Įrašykite akcininko pavadinimą.</t>
        </r>
      </text>
    </comment>
    <comment ref="E35" authorId="2">
      <text>
        <r>
          <rPr>
            <sz val="9"/>
            <color indexed="81"/>
            <rFont val="Tahoma"/>
            <family val="2"/>
            <charset val="186"/>
          </rPr>
          <t xml:space="preserve">Nurodykite, kokią išleistų akcijų dalį atitinkamas akcininkas valdė nurodytą dieną (pavyzdžiui, jeigu vienas akcininkas valdo 12,34 proc., į laukelį įrašykite “12,34”).
</t>
        </r>
        <r>
          <rPr>
            <b/>
            <i/>
            <sz val="9"/>
            <color indexed="81"/>
            <rFont val="Tahoma"/>
            <family val="2"/>
            <charset val="186"/>
          </rPr>
          <t>Akcijų dalį nurodykite šimtųjų tikslumu.</t>
        </r>
      </text>
    </comment>
    <comment ref="C60" authorId="2">
      <text>
        <r>
          <rPr>
            <sz val="9"/>
            <color indexed="81"/>
            <rFont val="Tahoma"/>
            <family val="2"/>
            <charset val="186"/>
          </rPr>
          <t>Pildoma, jei įmonės veikla buvo dotuojama ir jei šios dotacijos yra išskiriamos atskira eilute įmonės pelno (nuostolių) ataskaitoje.</t>
        </r>
      </text>
    </comment>
    <comment ref="E60" authorId="2">
      <text>
        <r>
          <rPr>
            <sz val="9"/>
            <color indexed="81"/>
            <rFont val="Tahoma"/>
            <family val="2"/>
            <charset val="186"/>
          </rPr>
          <t>Pildoma, jei įmonės veikla buvo dotuojama ir jei šios dotacijos yra išskiriamos atskira eilute įmonės pelno (nuostolių) ataskaitoje.</t>
        </r>
      </text>
    </comment>
    <comment ref="C86" authorId="2">
      <text>
        <r>
          <rPr>
            <sz val="9"/>
            <color indexed="81"/>
            <rFont val="Tahoma"/>
            <family val="2"/>
            <charset val="186"/>
          </rPr>
          <t>Pildoma, jei įmonės balanse šis turtas pateikiamas atskirai nuo ilgalaikio ir trumpalaikio turto.</t>
        </r>
      </text>
    </comment>
    <comment ref="E86" authorId="2">
      <text>
        <r>
          <rPr>
            <sz val="9"/>
            <color indexed="81"/>
            <rFont val="Tahoma"/>
            <family val="2"/>
            <charset val="186"/>
          </rPr>
          <t>Pildoma, jei įmonės balanse šis turtas pateikiamas atskirai nuo ilgalaikio ir trumpalaikio turto.</t>
        </r>
      </text>
    </comment>
    <comment ref="C91" authorId="2">
      <text>
        <r>
          <rPr>
            <sz val="9"/>
            <color indexed="81"/>
            <rFont val="Tahoma"/>
            <family val="2"/>
            <charset val="186"/>
          </rPr>
          <t>Pildoma tik akcinių bendrovių/uždarųjų akcinių bendrovių.</t>
        </r>
      </text>
    </comment>
    <comment ref="E91" authorId="2">
      <text>
        <r>
          <rPr>
            <sz val="9"/>
            <color indexed="81"/>
            <rFont val="Tahoma"/>
            <family val="2"/>
            <charset val="186"/>
          </rPr>
          <t>Pildoma tik akcinių bendrovių/uždarųjų akcinių bendrovių.</t>
        </r>
      </text>
    </comment>
    <comment ref="C92" authorId="2">
      <text>
        <r>
          <rPr>
            <sz val="9"/>
            <color indexed="81"/>
            <rFont val="Tahoma"/>
            <family val="2"/>
            <charset val="186"/>
          </rPr>
          <t>Pildoma savivaldybės įmonių, turinčių atitinkamo turto.</t>
        </r>
      </text>
    </comment>
    <comment ref="E92" authorId="2">
      <text>
        <r>
          <rPr>
            <sz val="9"/>
            <color indexed="81"/>
            <rFont val="Tahoma"/>
            <family val="2"/>
            <charset val="186"/>
          </rPr>
          <t>Pildoma savivaldybės įmonių, turinčių atitinkamo turto.</t>
        </r>
      </text>
    </comment>
    <comment ref="C106" authorId="2">
      <text>
        <r>
          <rPr>
            <sz val="9"/>
            <color indexed="81"/>
            <rFont val="Tahoma"/>
            <family val="2"/>
            <charset val="186"/>
          </rPr>
          <t>Ilgalaikiai įsipareigojimai, susiję su palūkanų mokėjimais (pavyzdžiui, ilgalaikės paskolos, išperkamosios nuomos įsipareigojimai)</t>
        </r>
      </text>
    </comment>
    <comment ref="E106" authorId="2">
      <text>
        <r>
          <rPr>
            <sz val="9"/>
            <color indexed="81"/>
            <rFont val="Tahoma"/>
            <family val="2"/>
            <charset val="186"/>
          </rPr>
          <t>Ilgalaikiai įsipareigojimai, susiję su palūkanų mokėjimais (pavyzdžiui, ilgalaikės paskolos, išperkamosios nuomos įsipareigojimai)</t>
        </r>
      </text>
    </comment>
    <comment ref="C109" authorId="2">
      <text>
        <r>
          <rPr>
            <sz val="9"/>
            <color indexed="81"/>
            <rFont val="Tahoma"/>
            <family val="2"/>
            <charset val="186"/>
          </rPr>
          <t>Trumpalaikiai įsipareigojimai, susiję su palūkanų mokėjimais (pavyzdžiui, paskolos, išperkamosios nuomos įsipareigojimai)</t>
        </r>
      </text>
    </comment>
    <comment ref="E109" authorId="2">
      <text>
        <r>
          <rPr>
            <sz val="9"/>
            <color indexed="81"/>
            <rFont val="Tahoma"/>
            <family val="2"/>
            <charset val="186"/>
          </rPr>
          <t>Trumpalaikiai įsipareigojimai, susiję su palūkanų mokėjimais (pavyzdžiui, paskolos, išperkamosios nuomos įsipareigojimai)</t>
        </r>
      </text>
    </comment>
    <comment ref="C114" authorId="2">
      <text>
        <r>
          <rPr>
            <sz val="9"/>
            <color indexed="81"/>
            <rFont val="Tahoma"/>
            <family val="2"/>
            <charset val="186"/>
          </rPr>
          <t>Pildoma, jei įmonės balanse šie įsipareigojimai pateikiami atskirai nuo ilgalaikių ir trumpalaikių įsipareigojimų.</t>
        </r>
      </text>
    </comment>
    <comment ref="E114" authorId="2">
      <text>
        <r>
          <rPr>
            <sz val="9"/>
            <color indexed="81"/>
            <rFont val="Tahoma"/>
            <family val="2"/>
            <charset val="186"/>
          </rPr>
          <t>Pildoma, jei įmonės balanse šie įsipareigojimai pateikiami atskirai nuo ilgalaikių ir trumpalaikių įsipareigojimų.</t>
        </r>
      </text>
    </comment>
    <comment ref="B118" authorId="2">
      <text>
        <r>
          <rPr>
            <sz val="9"/>
            <color indexed="81"/>
            <rFont val="Tahoma"/>
            <family val="2"/>
          </rPr>
          <t>Jei balansas susibalansuoja, matysite žodį "Balansas"; jei nesibalansuoja - matysite disbalanso dydį (skirtumą).</t>
        </r>
      </text>
    </comment>
    <comment ref="C129" authorId="2">
      <text>
        <r>
          <rPr>
            <sz val="9"/>
            <color indexed="81"/>
            <rFont val="Tahoma"/>
            <family val="2"/>
            <charset val="186"/>
          </rPr>
          <t xml:space="preserve">Nurodomi už ataskaitinio laikotarpio rezultatus </t>
        </r>
        <r>
          <rPr>
            <u/>
            <sz val="9"/>
            <color indexed="81"/>
            <rFont val="Tahoma"/>
            <family val="2"/>
            <charset val="186"/>
          </rPr>
          <t>paskirti dividendai (pelno įmokos)</t>
        </r>
        <r>
          <rPr>
            <sz val="9"/>
            <color indexed="81"/>
            <rFont val="Tahoma"/>
            <family val="2"/>
            <charset val="186"/>
          </rPr>
          <t xml:space="preserve">, o ne faktiškai ataskaitiniu laikotarpiu išmokėti dividendai (pelno įmokos) už ankstesnio laikotarpio rezultatus
</t>
        </r>
      </text>
    </comment>
    <comment ref="E129" authorId="2">
      <text>
        <r>
          <rPr>
            <sz val="9"/>
            <color indexed="81"/>
            <rFont val="Tahoma"/>
            <family val="2"/>
            <charset val="186"/>
          </rPr>
          <t xml:space="preserve">Nurodomi už ataskaitinio laikotarpio rezultatus </t>
        </r>
        <r>
          <rPr>
            <u/>
            <sz val="9"/>
            <color indexed="81"/>
            <rFont val="Tahoma"/>
            <family val="2"/>
            <charset val="186"/>
          </rPr>
          <t>paskirti dividendai (pelno įmokos)</t>
        </r>
        <r>
          <rPr>
            <sz val="9"/>
            <color indexed="81"/>
            <rFont val="Tahoma"/>
            <family val="2"/>
            <charset val="186"/>
          </rPr>
          <t xml:space="preserve">, o ne faktiškai ataskaitiniu laikotarpiu išmokėti dividendai (pelno įmokos) už ankstesnio laikotarpio rezultatus
</t>
        </r>
      </text>
    </comment>
    <comment ref="C132" authorId="2">
      <text>
        <r>
          <rPr>
            <sz val="9"/>
            <color indexed="81"/>
            <rFont val="Tahoma"/>
            <family val="2"/>
            <charset val="186"/>
          </rPr>
          <t>Bendras darbuotojų (darbo sutarčių) skaičius; įskaičiuojami visi darbuotojai, įskaitant ir vadovus.</t>
        </r>
      </text>
    </comment>
    <comment ref="E132" authorId="2">
      <text>
        <r>
          <rPr>
            <sz val="9"/>
            <color indexed="81"/>
            <rFont val="Tahoma"/>
            <family val="2"/>
            <charset val="186"/>
          </rPr>
          <t>Bendras darbuotojų (darbo sutarčių) skaičius; įskaičiuojami visi darbuotojai, įskaitant ir vadovus.</t>
        </r>
      </text>
    </comment>
    <comment ref="C144" authorId="2">
      <text>
        <r>
          <rPr>
            <sz val="9"/>
            <color indexed="81"/>
            <rFont val="Tahoma"/>
            <family val="2"/>
          </rPr>
          <t>Data, kai atsakingas asmuo patvirtina duomenų tikrumą.</t>
        </r>
      </text>
    </comment>
    <comment ref="C146" authorId="2">
      <text>
        <r>
          <rPr>
            <sz val="9"/>
            <color indexed="81"/>
            <rFont val="Tahoma"/>
            <family val="2"/>
          </rPr>
          <t>Šie duomenys reikalingi tuo atveju, jeigu apibendrintą ataskaitą rengiantys asmenys norėtų pasitikslinti/sužinoti daugiau informacijos apie įmonės veiklos rezultatus.</t>
        </r>
      </text>
    </comment>
  </commentList>
</comments>
</file>

<file path=xl/comments3.xml><?xml version="1.0" encoding="utf-8"?>
<comments xmlns="http://schemas.openxmlformats.org/spreadsheetml/2006/main">
  <authors>
    <author>Sandra</author>
  </authors>
  <commentList>
    <comment ref="F14" authorId="0">
      <text>
        <r>
          <rPr>
            <sz val="9"/>
            <color indexed="81"/>
            <rFont val="Tahoma"/>
            <family val="2"/>
            <charset val="186"/>
          </rPr>
          <t xml:space="preserve">Dokumento patvirtinimo data pateikiama formatu:
</t>
        </r>
        <r>
          <rPr>
            <b/>
            <sz val="9"/>
            <color indexed="81"/>
            <rFont val="Tahoma"/>
            <family val="2"/>
            <charset val="186"/>
          </rPr>
          <t>2019-12-31</t>
        </r>
      </text>
    </comment>
  </commentList>
</comments>
</file>

<file path=xl/comments4.xml><?xml version="1.0" encoding="utf-8"?>
<comments xmlns="http://schemas.openxmlformats.org/spreadsheetml/2006/main">
  <authors>
    <author>Sandra</author>
    <author>user</author>
    <author>k.lizdenis</author>
    <author>Simonas</author>
  </authors>
  <commentList>
    <comment ref="C10" authorId="0">
      <text>
        <r>
          <rPr>
            <sz val="9"/>
            <color indexed="81"/>
            <rFont val="Tahoma"/>
            <family val="2"/>
            <charset val="186"/>
          </rPr>
          <t>Nurodykite įmonės direktoriaus (generalinio direktoriaus) vardą ir pavardę. Pareigų nurodyti nereikia.</t>
        </r>
      </text>
    </comment>
    <comment ref="C11" authorId="0">
      <text>
        <r>
          <rPr>
            <sz val="9"/>
            <color indexed="81"/>
            <rFont val="Tahoma"/>
            <family val="2"/>
            <charset val="186"/>
          </rPr>
          <t>Nurodykite įmonės vyr. finansininko (vyr. buhalterio) vardą ir pavardę. Pareigų nurodyti nereikia.</t>
        </r>
      </text>
    </comment>
    <comment ref="B14" authorId="1">
      <text>
        <r>
          <rPr>
            <sz val="9"/>
            <color indexed="81"/>
            <rFont val="Tahoma"/>
            <family val="2"/>
          </rPr>
          <t>Jei įmonės teisinė forma yra AB arba UAB, nurodykite penkis didžiausius bendrovės akcininkus; jei įmonės teisinė forma yra VĮ, šios dalies pildyti nereikia.</t>
        </r>
      </text>
    </comment>
    <comment ref="C14" authorId="2">
      <text>
        <r>
          <rPr>
            <sz val="9"/>
            <color indexed="81"/>
            <rFont val="Tahoma"/>
            <family val="2"/>
          </rPr>
          <t>Įrašykite akcininko pavadinimą.</t>
        </r>
      </text>
    </comment>
    <comment ref="E14" authorId="0">
      <text>
        <r>
          <rPr>
            <sz val="9"/>
            <color indexed="81"/>
            <rFont val="Tahoma"/>
            <family val="2"/>
            <charset val="186"/>
          </rPr>
          <t xml:space="preserve">Nurodykite, kokią išleistų akcijų dalį atitinkamas akcininkas valdė nurodytą dieną (pvz.: jeigu vienas akcininkas valdo 12,34 proc., į laukelį įrašykite „12,34“).
</t>
        </r>
        <r>
          <rPr>
            <b/>
            <sz val="9"/>
            <color indexed="81"/>
            <rFont val="Tahoma"/>
            <family val="2"/>
            <charset val="186"/>
          </rPr>
          <t>Akcijų dalį nurodykite šimtųjų tikslumu.</t>
        </r>
      </text>
    </comment>
    <comment ref="C58" authorId="0">
      <text>
        <r>
          <rPr>
            <sz val="9"/>
            <color indexed="81"/>
            <rFont val="Tahoma"/>
            <family val="2"/>
            <charset val="186"/>
          </rPr>
          <t>Pildoma, jei įmonės balanse šis turtas pateikiamas atskirai nuo ilgalaikio ir trumpalaikio turto.</t>
        </r>
      </text>
    </comment>
    <comment ref="E58" authorId="0">
      <text>
        <r>
          <rPr>
            <sz val="9"/>
            <color indexed="81"/>
            <rFont val="Tahoma"/>
            <family val="2"/>
            <charset val="186"/>
          </rPr>
          <t>Pildoma, jei įmonės balanse šis turtas pateikiamas atskirai nuo ilgalaikio ir trumpalaikio turto.</t>
        </r>
      </text>
    </comment>
    <comment ref="C74" authorId="3">
      <text>
        <r>
          <rPr>
            <sz val="9"/>
            <color indexed="81"/>
            <rFont val="Tahoma"/>
            <family val="2"/>
          </rPr>
          <t xml:space="preserve">Į šią sumą turi būti įtraukti ilgalaikiai nuomos įsipareigojimai
</t>
        </r>
      </text>
    </comment>
    <comment ref="E74" authorId="3">
      <text>
        <r>
          <rPr>
            <sz val="9"/>
            <color indexed="81"/>
            <rFont val="Tahoma"/>
            <family val="2"/>
          </rPr>
          <t xml:space="preserve">Į šią sumą turi būti įtraukti ilgalaikiai nuomos įsipareigojimai
</t>
        </r>
      </text>
    </comment>
    <comment ref="C76" authorId="3">
      <text>
        <r>
          <rPr>
            <sz val="9"/>
            <color indexed="81"/>
            <rFont val="Tahoma"/>
            <family val="2"/>
          </rPr>
          <t>Į šią sumą turi būti įtraukta nuomos įsipareigojimo einamųjų metų dalis.</t>
        </r>
      </text>
    </comment>
    <comment ref="E76" authorId="3">
      <text>
        <r>
          <rPr>
            <sz val="9"/>
            <color indexed="81"/>
            <rFont val="Tahoma"/>
            <family val="2"/>
          </rPr>
          <t>Į šią sumą turi būti įtraukta nuomos įsipareigojimo einamųjų metų dalis.</t>
        </r>
      </text>
    </comment>
    <comment ref="C82" authorId="0">
      <text>
        <r>
          <rPr>
            <sz val="9"/>
            <color indexed="81"/>
            <rFont val="Tahoma"/>
            <family val="2"/>
            <charset val="186"/>
          </rPr>
          <t>Pildoma, jei įmonės balanse šie įsipareigojimai pateikiami atskirai nuo ilgalaikių ir trumpalaikių įsipareigojimų.</t>
        </r>
      </text>
    </comment>
    <comment ref="E82" authorId="0">
      <text>
        <r>
          <rPr>
            <sz val="9"/>
            <color indexed="81"/>
            <rFont val="Tahoma"/>
            <family val="2"/>
            <charset val="186"/>
          </rPr>
          <t>Pildoma, jei įmonės balanse šie įsipareigojimai pateikiami atskirai nuo ilgalaikių ir trumpalaikių įsipareigojimų.</t>
        </r>
      </text>
    </comment>
    <comment ref="B86" authorId="0">
      <text>
        <r>
          <rPr>
            <sz val="9"/>
            <color indexed="81"/>
            <rFont val="Tahoma"/>
            <family val="2"/>
            <charset val="186"/>
          </rPr>
          <t>Jei balansas susibalansuoja, matysite žodį „Balansas“; jei nesibalansuoja - matysite disbalanso dydį (skirtumą).</t>
        </r>
      </text>
    </comment>
    <comment ref="C98" authorId="0">
      <text>
        <r>
          <rPr>
            <sz val="9"/>
            <color indexed="81"/>
            <rFont val="Tahoma"/>
            <family val="2"/>
            <charset val="186"/>
          </rPr>
          <t xml:space="preserve">Nurodomi už ataskaitinio laikotarpio rezultatus </t>
        </r>
        <r>
          <rPr>
            <u/>
            <sz val="9"/>
            <color indexed="81"/>
            <rFont val="Tahoma"/>
            <family val="2"/>
            <charset val="186"/>
          </rPr>
          <t>paskirti dividendai</t>
        </r>
        <r>
          <rPr>
            <sz val="9"/>
            <color indexed="81"/>
            <rFont val="Tahoma"/>
            <family val="2"/>
            <charset val="186"/>
          </rPr>
          <t xml:space="preserve">, o ne faktiškai ataskaitiniu laikotarpiu išmokėti dividendai už ankstesnio laikotarpio rezultatus
</t>
        </r>
      </text>
    </comment>
    <comment ref="E98" authorId="0">
      <text>
        <r>
          <rPr>
            <sz val="9"/>
            <color indexed="81"/>
            <rFont val="Tahoma"/>
            <family val="2"/>
            <charset val="186"/>
          </rPr>
          <t xml:space="preserve">Nurodomi už ataskaitinio laikotarpio rezultatus </t>
        </r>
        <r>
          <rPr>
            <u/>
            <sz val="9"/>
            <color indexed="81"/>
            <rFont val="Tahoma"/>
            <family val="2"/>
            <charset val="186"/>
          </rPr>
          <t>paskirti dividendai</t>
        </r>
        <r>
          <rPr>
            <sz val="9"/>
            <color indexed="81"/>
            <rFont val="Tahoma"/>
            <family val="2"/>
            <charset val="186"/>
          </rPr>
          <t xml:space="preserve">, o ne faktiškai ataskaitiniu laikotarpiu išmokėti dividendai už ankstesnio laikotarpio rezultatus
</t>
        </r>
      </text>
    </comment>
    <comment ref="C101" authorId="0">
      <text>
        <r>
          <rPr>
            <sz val="9"/>
            <color indexed="81"/>
            <rFont val="Tahoma"/>
            <family val="2"/>
            <charset val="186"/>
          </rPr>
          <t>Bendras darbuotojų (darbo sutarčių) skaičius; įskaičiuojami visi darbuotojai, įskaitant ir vadovus.</t>
        </r>
      </text>
    </comment>
    <comment ref="E101" authorId="0">
      <text>
        <r>
          <rPr>
            <sz val="9"/>
            <color indexed="81"/>
            <rFont val="Tahoma"/>
            <family val="2"/>
            <charset val="186"/>
          </rPr>
          <t>Bendras darbuotojų (darbo sutarčių) skaičius; įskaičiuojami visi darbuotojai, įskaitant ir vadovus.</t>
        </r>
      </text>
    </comment>
    <comment ref="C114" authorId="0">
      <text>
        <r>
          <rPr>
            <sz val="9"/>
            <color indexed="81"/>
            <rFont val="Tahoma"/>
            <family val="2"/>
            <charset val="186"/>
          </rPr>
          <t xml:space="preserve">Data, kai atsakingas asmuo patvirtina duomenų tikrumą.
Data pateikiama formatu:
</t>
        </r>
        <r>
          <rPr>
            <b/>
            <sz val="9"/>
            <color indexed="81"/>
            <rFont val="Tahoma"/>
            <family val="2"/>
            <charset val="186"/>
          </rPr>
          <t>2019-12-31</t>
        </r>
      </text>
    </comment>
    <comment ref="C116" authorId="0">
      <text>
        <r>
          <rPr>
            <sz val="9"/>
            <color indexed="81"/>
            <rFont val="Tahoma"/>
            <family val="2"/>
            <charset val="186"/>
          </rPr>
          <t>Šie duomenys reikalingi tuo atveju, jeigu apibendrintą ataskaitą rengiantys asmenys norėtų pasitikslinti/sužinoti daugiau informacijos apie įmonės veiklos rezultatus.</t>
        </r>
      </text>
    </comment>
  </commentList>
</comments>
</file>

<file path=xl/sharedStrings.xml><?xml version="1.0" encoding="utf-8"?>
<sst xmlns="http://schemas.openxmlformats.org/spreadsheetml/2006/main" count="961" uniqueCount="471">
  <si>
    <t>UAB „Akmenės vandenys“</t>
  </si>
  <si>
    <t>Uždaroji akcinė bendrovė (UAB)</t>
  </si>
  <si>
    <t>UAB „Naujosios Akmenės komunalininkas“</t>
  </si>
  <si>
    <t>UAB Naujosios Akmenės autobusų parkas</t>
  </si>
  <si>
    <t>UAB „Akmenės profilaktinė dezinfekcija“</t>
  </si>
  <si>
    <t>Viešinamos informacijos apie savivaldybių valdomų įmonių veiklą ir rezultatus forma</t>
  </si>
  <si>
    <t>UAB „Dzūkijos vandenys“</t>
  </si>
  <si>
    <t>UAB „Alytaus šilumos tinklai“</t>
  </si>
  <si>
    <t>Įmonės pavadinimas</t>
  </si>
  <si>
    <t>SĮ Alytaus telekinas</t>
  </si>
  <si>
    <t xml:space="preserve">Savivaldybės įmonė (SĮ)  </t>
  </si>
  <si>
    <t>Teisinė forma</t>
  </si>
  <si>
    <t>Akcinė bendrovė (AB)</t>
  </si>
  <si>
    <t>reorganizuojamas</t>
  </si>
  <si>
    <t>UAB „Alytaus butų ūkis“</t>
  </si>
  <si>
    <t>Įmonės kodas</t>
  </si>
  <si>
    <t>dalyvaujantis reorganizavime</t>
  </si>
  <si>
    <t>UAB Alytaus regiono atliekų tvarkymo centras</t>
  </si>
  <si>
    <t>Įmonės įsteigimo data</t>
  </si>
  <si>
    <t>Savivaldybės įmonė (SĮ)</t>
  </si>
  <si>
    <t>pertvarkomas</t>
  </si>
  <si>
    <t>SĮ „Simno komunalininkas“</t>
  </si>
  <si>
    <t>Sektorius, kuriame veikia įmonė</t>
  </si>
  <si>
    <t>restruktūrizuojamas</t>
  </si>
  <si>
    <t>UAB „Anykščių vandenys“</t>
  </si>
  <si>
    <t>bankrutuojantis</t>
  </si>
  <si>
    <t>UAB Anykščių komunalinis ūkis</t>
  </si>
  <si>
    <t>Įmonės direktorius (generalinis direktorius)</t>
  </si>
  <si>
    <t xml:space="preserve">Komunalinės paslaugos: vanduo (nurodyti laukelyje žemiau, ar įmonė tik nuomoja infrastruktūrą, ar pati teikia paslaugas galutiniams vartotojams) </t>
  </si>
  <si>
    <t>bankrutavęs</t>
  </si>
  <si>
    <t>UAB „Anykščių šiluma“</t>
  </si>
  <si>
    <t>Įmonės vyr. finansininkas (vyr. buhalteris)</t>
  </si>
  <si>
    <t>Komunalinės paslaugos: šilumos tinklai (nurodyti laukelyje žemiau, ar įmonė tik nuomoja infrastruktūrą, ar pati teikia paslaugas galutiniams vartotojams)</t>
  </si>
  <si>
    <t>likviduojamas</t>
  </si>
  <si>
    <t>UAB „Birštono vandentiekis“</t>
  </si>
  <si>
    <t>Butų ūkiai</t>
  </si>
  <si>
    <t>inicijuojantis Europos bendrovės steigimą jungimo būdu</t>
  </si>
  <si>
    <t>UAB „Birštono šiluma“</t>
  </si>
  <si>
    <t>Lentelės užpildymo dieną</t>
  </si>
  <si>
    <t>Komunalinės paslaugos: kita (nurodykite laukelyje žemiau)</t>
  </si>
  <si>
    <t>inicijuojantis Europos bendrovės steigimą valdymo (holdingo) būdu</t>
  </si>
  <si>
    <t>AB Birštono sanatorija „Versmė“</t>
  </si>
  <si>
    <t>Akcininkų sąrašas</t>
  </si>
  <si>
    <t>10 didžiausių akcininkų</t>
  </si>
  <si>
    <t>Valdoma akcijų dalis</t>
  </si>
  <si>
    <t>Atliekos ir šalinimo paslaugos</t>
  </si>
  <si>
    <t>Europos bendrovė, kurios buveinė perkeliama</t>
  </si>
  <si>
    <t>SĮ Biržų agrolaboratorija</t>
  </si>
  <si>
    <t>Akcininkas Nr.1</t>
  </si>
  <si>
    <t>Viešasis transportas</t>
  </si>
  <si>
    <t>dalyvaujantis atskyrime</t>
  </si>
  <si>
    <t>UAB Biržų autobusų parkas</t>
  </si>
  <si>
    <t>Akcininkas Nr.2</t>
  </si>
  <si>
    <t>Kitos transporto paslaugos</t>
  </si>
  <si>
    <t>-</t>
  </si>
  <si>
    <t>UAB „Biržų šilumos tinklai“</t>
  </si>
  <si>
    <t>Akcininkas Nr.3</t>
  </si>
  <si>
    <t>Statyba ir architektūra</t>
  </si>
  <si>
    <t>UAB „Biržų vandenys“</t>
  </si>
  <si>
    <t>Akcininkas Nr.4</t>
  </si>
  <si>
    <t>Sveikatos priežiūros paslaugos</t>
  </si>
  <si>
    <t>AB „Druskininkų šilumos tinklai“</t>
  </si>
  <si>
    <t>Akcininkas Nr.5</t>
  </si>
  <si>
    <t>Leidyba</t>
  </si>
  <si>
    <t>UAB „Druskininkų vandenys“</t>
  </si>
  <si>
    <t>Akcininkas Nr.6</t>
  </si>
  <si>
    <t>Kita (nurodyti laukelyje žemiau pagrindines veiklos sritis)</t>
  </si>
  <si>
    <t>UAB „Druskininkų sveikatinimo ir poilsio centras AQUA“</t>
  </si>
  <si>
    <t>Akcininkas Nr.7</t>
  </si>
  <si>
    <t>UAB „Druskininkų butų ūkis“</t>
  </si>
  <si>
    <t>Akcininkas Nr.8</t>
  </si>
  <si>
    <t>UAB „Elektrėnų komunalinis ūkis“</t>
  </si>
  <si>
    <t>Akcininkas Nr.9</t>
  </si>
  <si>
    <t>UAB Ignalinos autobusų parkas</t>
  </si>
  <si>
    <t>Akcininkas Nr.10</t>
  </si>
  <si>
    <t>UAB „Didžiasalio komunalinės paslaugos“</t>
  </si>
  <si>
    <t>Kiti akcininkai</t>
  </si>
  <si>
    <t>Kitų akcininkų valdoma dalis</t>
  </si>
  <si>
    <t>UAB Ignalinos butų ūkis</t>
  </si>
  <si>
    <t>UAB „Ignalinos vanduo“</t>
  </si>
  <si>
    <t>Savivaldybei priklausanti dalis (%)</t>
  </si>
  <si>
    <t>UAB Ignalinos šilumos tinklai</t>
  </si>
  <si>
    <t>Turtines ir neturtines teisės ir pareigas įmonėje/bendrovėje įgyvendinanti institucija (arba didžiausią akcijų dalį valdanti institucija)</t>
  </si>
  <si>
    <t>SĮ „Kompata“</t>
  </si>
  <si>
    <t>UAB „Jonavos paslaugos“</t>
  </si>
  <si>
    <t>Ar bendrovė turi kontroliuojamų įmonių? (pildo tik akcinės bendrovės ir uždarosios akcinės bendrovės)</t>
  </si>
  <si>
    <t>UAB „Jonavos vandenys“</t>
  </si>
  <si>
    <t>Nurodykite bendrovės kontroliuojamas įmones (pildoma, jei bendrovė turi kontroliuojamų įmonių)</t>
  </si>
  <si>
    <t>UAB „Jonavos autobusai“</t>
  </si>
  <si>
    <t>UAB „Jonavos šilumos tinklai“</t>
  </si>
  <si>
    <t>LENTELĖSE DUOMENYS PATEIKIAMI TŪKSTANČIAIS EURŲ (JEI NENURODYTA KITAIP), VIENO SKAIČIAUS PO KABLELIO TIKSLUMU</t>
  </si>
  <si>
    <t>UAB „Jonavos knyga“</t>
  </si>
  <si>
    <t>Kur įmanoma, duomenys pateikiami augimo (agregavimo) principu</t>
  </si>
  <si>
    <t>UAB „Joniškio vandenys“</t>
  </si>
  <si>
    <r>
      <t xml:space="preserve">Jei įmonė turi kontroliuojamų įmonių, pateikiami </t>
    </r>
    <r>
      <rPr>
        <b/>
        <u/>
        <sz val="9"/>
        <rFont val="Calibri"/>
        <family val="2"/>
        <charset val="186"/>
      </rPr>
      <t xml:space="preserve">konsoliduoti įmonių grupės </t>
    </r>
    <r>
      <rPr>
        <b/>
        <sz val="9"/>
        <rFont val="Calibri"/>
        <family val="2"/>
      </rPr>
      <t>duomenys</t>
    </r>
  </si>
  <si>
    <t>UAB „Joniškio butų ūkis“</t>
  </si>
  <si>
    <t>Lentelėse turi būti pateikiami audituoti metiniai duomenys</t>
  </si>
  <si>
    <t>UAB „Joniškio autobusų parkas“</t>
  </si>
  <si>
    <t>Pelno (nuostolių) ataskaita</t>
  </si>
  <si>
    <t>Praėjęs ataskaitinis laikotarpis 2019 metai</t>
  </si>
  <si>
    <t>Ataskaitinis laikotarpis            2020 metai</t>
  </si>
  <si>
    <t>UAB „Jurbarko komunalininkas“</t>
  </si>
  <si>
    <t>Pardavimo pajamos</t>
  </si>
  <si>
    <t>UAB „Jurbarko autobusų parkas“</t>
  </si>
  <si>
    <t>Pardavimo savikaina</t>
  </si>
  <si>
    <t>UAB „Jurbarko vandenys“</t>
  </si>
  <si>
    <t>Bendrasis pelnas (nuostoliai)</t>
  </si>
  <si>
    <t>SĮ „Jurbarko planas“</t>
  </si>
  <si>
    <t>Pardavimo sąnaudos</t>
  </si>
  <si>
    <t>UAB „Kaišiadorių vandenys“</t>
  </si>
  <si>
    <t>Bendrosios ir administracinės sąnaudos</t>
  </si>
  <si>
    <t>UAB „Kaišiadorių šiluma“</t>
  </si>
  <si>
    <t>Veiklos pelnas (nuostoliai)</t>
  </si>
  <si>
    <t>SĮ „Kaišiadorių paslaugos“</t>
  </si>
  <si>
    <t>Dotacijos, susijusios su pajamomis</t>
  </si>
  <si>
    <t>UAB „Kalvarijos komunalininkas“</t>
  </si>
  <si>
    <t>Kitos veiklos rezultatai</t>
  </si>
  <si>
    <t>AB „Kauno energija“</t>
  </si>
  <si>
    <t>Finansinė ir investicinė veikla</t>
  </si>
  <si>
    <t>UAB „Kauno autobusai“</t>
  </si>
  <si>
    <t>Pajamos</t>
  </si>
  <si>
    <t>UAB „Kauno vandenys“</t>
  </si>
  <si>
    <t>Sąnaudos</t>
  </si>
  <si>
    <t>UAB „Kauno švara“</t>
  </si>
  <si>
    <t>Pelnas (nuostoliai) prieš apmokestinimą</t>
  </si>
  <si>
    <t>UAB „Kauno gatvių apšvietimas“</t>
  </si>
  <si>
    <t>Pelno mokestis</t>
  </si>
  <si>
    <t>UAB „Stoties turgus“</t>
  </si>
  <si>
    <t>Grynasis pelnas (nuostoliai)</t>
  </si>
  <si>
    <t>UAB „Centrinis knygynas“</t>
  </si>
  <si>
    <t>UAB „Laboratorinių bandymų centras“</t>
  </si>
  <si>
    <t>UAB Kauno butų ūkis</t>
  </si>
  <si>
    <t>Balansas</t>
  </si>
  <si>
    <t>Praėjęs ataskaitinis laikotarpis 2019-12-31</t>
  </si>
  <si>
    <t>Ataskaitinis laikotarpis              2020-12-31</t>
  </si>
  <si>
    <t>SĮ „Kapinių priežiūra“</t>
  </si>
  <si>
    <t>Nematerialusis turtas</t>
  </si>
  <si>
    <t>SĮ „Kauno planas“</t>
  </si>
  <si>
    <t>Materialusis turtas</t>
  </si>
  <si>
    <t>UAB „Giraitės vandenys“</t>
  </si>
  <si>
    <t>Finansinis turtas</t>
  </si>
  <si>
    <t>UAB Komunalinių paslaugų centras</t>
  </si>
  <si>
    <t>Kitas ilgalaikis turtas</t>
  </si>
  <si>
    <t>UAB „Kazlų Rūdos šilumos tinklai“</t>
  </si>
  <si>
    <t>Ilgalaikis turtas</t>
  </si>
  <si>
    <t>UAB „Kėdbusas“</t>
  </si>
  <si>
    <t>UAB „Kėdainių butai“</t>
  </si>
  <si>
    <t>Atsargos</t>
  </si>
  <si>
    <t>UAB „Kėdainių vandenys“</t>
  </si>
  <si>
    <t>Per vienerius metus gautinos sumos</t>
  </si>
  <si>
    <t>UAB „Kelmės vanduo“</t>
  </si>
  <si>
    <t>Kitas trumpalaikis turtas</t>
  </si>
  <si>
    <t>UAB „Kelmės autobusų parkas“</t>
  </si>
  <si>
    <t>Pinigai ir pinigų ekvivalentai</t>
  </si>
  <si>
    <t>UAB Kelmės vietinis ūkis</t>
  </si>
  <si>
    <t>Trumpalaikis turtas</t>
  </si>
  <si>
    <t>SĮ Kelmės knygynas</t>
  </si>
  <si>
    <t>AB „Klaipėdos vanduo“</t>
  </si>
  <si>
    <t>Ateinančių laikotarpių sąnaudos ir sukauptos pajamos</t>
  </si>
  <si>
    <t>AB „Klaipėdos energija“</t>
  </si>
  <si>
    <t>UAB Klaipėdos regiono atliekų tvarkymo centras</t>
  </si>
  <si>
    <t>Ilgalaikis turtas, laikomas pardavimui</t>
  </si>
  <si>
    <t>UAB „Klaipėdos autobusų parkas“</t>
  </si>
  <si>
    <t>UAB „Gatvių apšvietimas“</t>
  </si>
  <si>
    <t>Turto iš viso</t>
  </si>
  <si>
    <t>UAB „Naujasis turgus“</t>
  </si>
  <si>
    <t>UAB „Senasis turgus“</t>
  </si>
  <si>
    <t>Kapitalas (jeigu įmonės teisinė forma yra AB ar UAB) / Įmonės savininko kapitalas (jeigu įmonės teisinė forma yra SĮ)</t>
  </si>
  <si>
    <t>UAB „Vildmina“</t>
  </si>
  <si>
    <t>-Iš jo: Įstatinio (pasirašytojo) kapitalo dalis</t>
  </si>
  <si>
    <t>SĮ „Debreceno vaistinė“</t>
  </si>
  <si>
    <t>Turtą, kuris pagal įstatymus gali būti tik valstybės nuosavybė, atitinkantis kapitalas</t>
  </si>
  <si>
    <t>UAB „Klaipėdos rajono energija“ </t>
  </si>
  <si>
    <t>Centralizuotai valdomą valstybės turtą atitinkantis kapitalas</t>
  </si>
  <si>
    <t>UAB „Gargždų turgus“ </t>
  </si>
  <si>
    <t>Akcijų priedai</t>
  </si>
  <si>
    <t>SĮ „Kretingos komunalininkas“</t>
  </si>
  <si>
    <t>Perkainojimo rezervas (rezultatai)</t>
  </si>
  <si>
    <t>UAB „Kretingos vandenys“</t>
  </si>
  <si>
    <t>Rezervai</t>
  </si>
  <si>
    <t>UAB Kretingos autobusų parkas</t>
  </si>
  <si>
    <t>-Iš jų: Privalomasis rezervas</t>
  </si>
  <si>
    <t>UAB „Kretingos turgus“</t>
  </si>
  <si>
    <t>Nepaskirstytasis pelnas (nuostoliai)</t>
  </si>
  <si>
    <t>UAB Kretingos šilumos tinklai</t>
  </si>
  <si>
    <t>Nuosavas kapitalas</t>
  </si>
  <si>
    <t>UAB „Kupiškio autobusų parkas“</t>
  </si>
  <si>
    <t>UAB „Kupiškio komunalininkas“</t>
  </si>
  <si>
    <t>Dotacijos, subsidijos</t>
  </si>
  <si>
    <t>UAB „Kupiškio vandenys“</t>
  </si>
  <si>
    <t>UAB „Lazdijų šiluma“</t>
  </si>
  <si>
    <t>Atidėjiniai</t>
  </si>
  <si>
    <t>UAB „Lazdijų vanduo“</t>
  </si>
  <si>
    <t>UAB „Marijampolės autobusų parkas“</t>
  </si>
  <si>
    <t>Po vienų metų mokėtinos sumos ir kiti ilgalaikiai įsipareigojimai</t>
  </si>
  <si>
    <t>UAB „Marijampolės šilumos tinklai“</t>
  </si>
  <si>
    <t>-Iš jų: Ilgalaikės finansinės skolos</t>
  </si>
  <si>
    <t>UAB „Sūduvos vandenys“</t>
  </si>
  <si>
    <t>Per vienus metus mokėtinos sumos ir kiti trumpalaikiai įsipareigojimai</t>
  </si>
  <si>
    <t>UAB „Marijampolės butų ūkis“</t>
  </si>
  <si>
    <t>-Iš jų: Ilgalaikių finansinių skolų einamųjų metų dalis</t>
  </si>
  <si>
    <t>UAB Marijampolės apskrities atliekų tvarkymo centras</t>
  </si>
  <si>
    <t xml:space="preserve">             Trumpalaikės finansinės skolos</t>
  </si>
  <si>
    <t>UAB „Mažeikių šilumos tinklai“</t>
  </si>
  <si>
    <t>Mokėtinos sumos ir kiti įsipareigojimai</t>
  </si>
  <si>
    <t>UAB „Mažeikių vandenys“</t>
  </si>
  <si>
    <t>UAB „Telšių regiono atliekų tvarkymo centras“</t>
  </si>
  <si>
    <t>Sukauptos sąnaudos ir ateinančių laikotarpių pajamos</t>
  </si>
  <si>
    <t>UAB „Tavo pastogė“</t>
  </si>
  <si>
    <t>UAB „Mažeikių autobusų parkas“</t>
  </si>
  <si>
    <t>Įsipareigojimai, susiję su ilgalaikiu turtu, laikomu pardavimui</t>
  </si>
  <si>
    <t>UAB „Mažeikių komunalinis ūkis“</t>
  </si>
  <si>
    <t>UAB Molėtų autobusų parkas</t>
  </si>
  <si>
    <t>Nuosavo kapitalo ir įsipareigojimų iš viso</t>
  </si>
  <si>
    <t>UAB „Molėtų šiluma“</t>
  </si>
  <si>
    <t>UAB Molėtų švara</t>
  </si>
  <si>
    <t>Ar balansas susibalansuoja?</t>
  </si>
  <si>
    <t>UAB Molėtų vanduo</t>
  </si>
  <si>
    <t>UAB „Neringos komunalininkas“</t>
  </si>
  <si>
    <t>Įmonės teisės ir įsipareigojimai, nenurodyti balanse</t>
  </si>
  <si>
    <t>UAB „Neringos energija“</t>
  </si>
  <si>
    <t>UAB „Neringos vanduo“</t>
  </si>
  <si>
    <t>UAB „Pagėgių komunalinis ūkis“</t>
  </si>
  <si>
    <t>Kita informacija</t>
  </si>
  <si>
    <t>UAB „Pakruojo komunalininkas“</t>
  </si>
  <si>
    <t>Nusidėvėjimas ir amortizacija, įskaičiuoti į ataskaitinio laikotarpio pelno (nuostolių) ataskaitą</t>
  </si>
  <si>
    <t>Taip</t>
  </si>
  <si>
    <t>UAB „Pakruojo šiluma“</t>
  </si>
  <si>
    <t>Investicijos į ilgalaikį turtą</t>
  </si>
  <si>
    <t>Ne</t>
  </si>
  <si>
    <t>UAB „Pakruojo vandentiekis“</t>
  </si>
  <si>
    <t>Paskirstytinasis pelnas (nuostoliai) (iš kurio paskiriami dividendai ar pelno įmoka, jei pildoma SĮ)</t>
  </si>
  <si>
    <t>AB „Pakruojo autotransportas“</t>
  </si>
  <si>
    <t>Skirstant ataskaitinio laikotarpio pelną akcininkams paskirti dividendai (savininkui paskirta pelno įmoka, jei pildoma SĮ)</t>
  </si>
  <si>
    <t>UAB „Palangos vandenys“</t>
  </si>
  <si>
    <t>UAB „Palangos komunalinis ūkis“</t>
  </si>
  <si>
    <t>Dotacijos iš savivaldybės biudžeto</t>
  </si>
  <si>
    <t>UAB „Palangos šilumos tinklai“</t>
  </si>
  <si>
    <t xml:space="preserve">     - Iš jų: Sąnaudoms kompensuoti</t>
  </si>
  <si>
    <t>UAB „Palangos Klevas“</t>
  </si>
  <si>
    <t>Gautas finansavimas ES fondų lėšomis</t>
  </si>
  <si>
    <t>SĮ „Šventosios jūrų uosto direkcija“</t>
  </si>
  <si>
    <t>Ar ataskaitiniais metais buvo didintas įstatinis kapitalas?</t>
  </si>
  <si>
    <t>AB „Panevėžio energija“</t>
  </si>
  <si>
    <t>UAB „Aukštaitijos vandenys“</t>
  </si>
  <si>
    <t>AB „Panevėžio specialus autotransportas“</t>
  </si>
  <si>
    <t>UAB „Panevėžio autobusų parkas“</t>
  </si>
  <si>
    <t>Informacija apie darbuotojus</t>
  </si>
  <si>
    <t>AB „Panevėžio butų ūkis“</t>
  </si>
  <si>
    <t>Darbuotojų skaičius laikotarpio pabaigoje</t>
  </si>
  <si>
    <t>UAB „Panevėžio gatvės“</t>
  </si>
  <si>
    <t>Iš jų: administracijos darbuotojų skaičius laikotarpio pabaigoje</t>
  </si>
  <si>
    <t>UAB „Grauduva“</t>
  </si>
  <si>
    <t>Vidutinis metinis darbuotojų skaičius pagal sąrašą per laikotarpį</t>
  </si>
  <si>
    <t>UAB „Panevėžio būstas“</t>
  </si>
  <si>
    <t>Bendros darbo apmokėjimo lėšos</t>
  </si>
  <si>
    <t>UAB Panevėžio regiono atliekų tvarkymo centras</t>
  </si>
  <si>
    <r>
      <rPr>
        <b/>
        <i/>
        <sz val="9"/>
        <color indexed="10"/>
        <rFont val="Calibri"/>
        <family val="2"/>
        <charset val="186"/>
      </rPr>
      <t>Pastaba:</t>
    </r>
    <r>
      <rPr>
        <i/>
        <sz val="9"/>
        <rFont val="Calibri"/>
        <family val="2"/>
      </rPr>
      <t xml:space="preserve"> įskaitant darbuotojo mokamus SODROS mokesčius, tačiau neįskaitant darbdavio mokamų SODROS mokesčių.</t>
    </r>
  </si>
  <si>
    <t>UAB „Pasvalio vandenys“</t>
  </si>
  <si>
    <t>UAB „Pasvalio autobusų parkas“</t>
  </si>
  <si>
    <t>UAB „Pasvalio knygos“</t>
  </si>
  <si>
    <t>Paskirtų valdybos narių skaičius</t>
  </si>
  <si>
    <t>Taip, sudaryta</t>
  </si>
  <si>
    <t>UAB „Pasvalio butų ūkis“</t>
  </si>
  <si>
    <t>Ar įmonėje sudaryta valdyba?</t>
  </si>
  <si>
    <t>Ne, bet įmonės įstatuose toks organas numatytas</t>
  </si>
  <si>
    <t>SĮ „Plungės būstas“</t>
  </si>
  <si>
    <t xml:space="preserve">(Valdybos narių skaičius, numatytas įstatuose ar kitame dokumente) </t>
  </si>
  <si>
    <t>Ne, pagal įmonės įstatus toks organas nesudaromas</t>
  </si>
  <si>
    <t>UAB „Plungės autobusų parkas“</t>
  </si>
  <si>
    <t>Valdybos narių sąrašas ir jų užimamos pareigos</t>
  </si>
  <si>
    <t>Vardas Pavardė</t>
  </si>
  <si>
    <t>Pozicija ir nepriklausomumas</t>
  </si>
  <si>
    <t>Užimamos pareigos (pagrindinėje darbovietėje)</t>
  </si>
  <si>
    <t>UAB „Plungės šilumos tinklai“</t>
  </si>
  <si>
    <t>Valdybos pirmininkas</t>
  </si>
  <si>
    <t>UAB „Plungės vandenys“</t>
  </si>
  <si>
    <t>Valdybos narys</t>
  </si>
  <si>
    <t>AB „Prienų šilumos tinklai“</t>
  </si>
  <si>
    <t>UAB „Prienų vandenys“</t>
  </si>
  <si>
    <t>UAB „Prienų butų ūkis“</t>
  </si>
  <si>
    <t>UAB „Radviliškio autobusų parkas“</t>
  </si>
  <si>
    <t>UAB „Radviliškio šiluma“</t>
  </si>
  <si>
    <t>UAB „Radviliškio vanduo“</t>
  </si>
  <si>
    <t>UAB „Raseinių šilumos tinklai“</t>
  </si>
  <si>
    <t>UAB „Raseinių vandenys“</t>
  </si>
  <si>
    <t>UAB „Raseinių autobusų parkas“</t>
  </si>
  <si>
    <t>UAB „Raseinių komunalinės paslaugos“</t>
  </si>
  <si>
    <t>UAB „Rietavo komunalinis ūkis“</t>
  </si>
  <si>
    <t>UAB „Rokiškio vandenys“</t>
  </si>
  <si>
    <t>UAB „Rokiškio autobusų parkas“</t>
  </si>
  <si>
    <t>Pirmininkas</t>
  </si>
  <si>
    <t>AB „Rokiškio butų ūkis“</t>
  </si>
  <si>
    <t>Pirmininkas (nepriklausomas narys)</t>
  </si>
  <si>
    <t>AB „Rokiškio komunalininkas“</t>
  </si>
  <si>
    <t>Paskirtų stebėtojų tarybos narių skaičius</t>
  </si>
  <si>
    <t>Narys</t>
  </si>
  <si>
    <t>UAB „Skuodo šiluma“</t>
  </si>
  <si>
    <t>Ar įmonėje sudaryta stebėtojų taryba?</t>
  </si>
  <si>
    <t>Nepriklausomas narys</t>
  </si>
  <si>
    <t>UAB „Skuodo vandenys“</t>
  </si>
  <si>
    <t>(Stebėtojų tarybos narių skaičius, numatytas įstatuose ar kitame dokumente)</t>
  </si>
  <si>
    <t>UAB „Skuodo autobusai“</t>
  </si>
  <si>
    <t>Stebėtojų tarybos narių sąrašas ir jų užimamos pareigos</t>
  </si>
  <si>
    <t>UAB „Šakių šilumos tinklai“</t>
  </si>
  <si>
    <t>Stebėtojų tarybos pirmininkas</t>
  </si>
  <si>
    <t>UAB „Šakių vandenys“</t>
  </si>
  <si>
    <t>Stebėtojų tarybos narys</t>
  </si>
  <si>
    <t>UAB „Šakių autobusų parkas“</t>
  </si>
  <si>
    <t>UAB „Šakių laidotuvių namai“</t>
  </si>
  <si>
    <t>UAB „Šalčininkų autobusų parkas“</t>
  </si>
  <si>
    <t>UAB „Eišiškių komunalinis ūkis“</t>
  </si>
  <si>
    <t>UAB „Tvarkyba“</t>
  </si>
  <si>
    <t>UAB „Šalčininkų šilumos tinklai“</t>
  </si>
  <si>
    <t>UAB „Šiaulių vandenys“</t>
  </si>
  <si>
    <t>UAB „Busturas“</t>
  </si>
  <si>
    <t>AB „Šiaulių energija“</t>
  </si>
  <si>
    <t>UAB „Šiaulių gatvių apšvietimas“</t>
  </si>
  <si>
    <t>UAB Pabalių turgus</t>
  </si>
  <si>
    <t>UAB „Saulės dominija“</t>
  </si>
  <si>
    <t>SĮ Šiaulių oro uostas</t>
  </si>
  <si>
    <t>UAB Kuršėnų komunalinis ūkis</t>
  </si>
  <si>
    <t>UAB „Kuršėnų vandenys“</t>
  </si>
  <si>
    <t>Pastabos</t>
  </si>
  <si>
    <t>UAB Kuršėnų autobusų parkas</t>
  </si>
  <si>
    <t>Jei turite pastabų dėl užpildytos informacijos, pateikite jas čia:</t>
  </si>
  <si>
    <t>UAB „Šilalės vandenys“</t>
  </si>
  <si>
    <t>UAB „Šilalės šilumos tinklai“</t>
  </si>
  <si>
    <t>UAB „Šilalės autobusų parkas“</t>
  </si>
  <si>
    <t>UAB „Gedmina“</t>
  </si>
  <si>
    <t>Informacija apie lentelės duomenų tikrumą patvirtinantį asmenį</t>
  </si>
  <si>
    <t>UAB „Šilutės šilumos tinklai“</t>
  </si>
  <si>
    <t>Lentelės duomenų patvirtinimo data</t>
  </si>
  <si>
    <t>UAB „Šilutės vandenys“</t>
  </si>
  <si>
    <t>Atsakingas asmuo (vardas, pavardė, pareigos)</t>
  </si>
  <si>
    <t>UAB „Šilutės autobusų parkas“</t>
  </si>
  <si>
    <t>Atsakingo asmens kontaktiniai duomenys (telefono nr. ir elektroninio pašto adresas)</t>
  </si>
  <si>
    <t>UAB „Širvintų šiluma“</t>
  </si>
  <si>
    <t>UAB „Širvintų vandenys“</t>
  </si>
  <si>
    <t>UAB „Širvintų knygynas“</t>
  </si>
  <si>
    <t>UAB „Širvintos verslui ir laisvalaikiui“</t>
  </si>
  <si>
    <t>UAB „Širvintų autobusų parkas“</t>
  </si>
  <si>
    <t>UAB „Švenčionių švara“</t>
  </si>
  <si>
    <t>UAB „Pabradės komunalinis ūkis“</t>
  </si>
  <si>
    <t>SĮ „Švenčionių planas“</t>
  </si>
  <si>
    <t>UAB Tauragės autobusų parkas</t>
  </si>
  <si>
    <t>UAB Tauragės butų ūkis</t>
  </si>
  <si>
    <t>UAB „Tauragės vandenys“</t>
  </si>
  <si>
    <t>UAB Tauragės šilumos tinklai</t>
  </si>
  <si>
    <t>UAB „Dunokai“</t>
  </si>
  <si>
    <t>UAB Tauragės regiono atliekų tvarkymo centras</t>
  </si>
  <si>
    <t>UAB Telšių autobusų parkas</t>
  </si>
  <si>
    <t>UAB „Telšių vandenys“</t>
  </si>
  <si>
    <t>UAB „Telšių šilumos tinklai“</t>
  </si>
  <si>
    <t>SĮ Telšių butų ūkis</t>
  </si>
  <si>
    <t>UAB Trakų šilumos tinklai</t>
  </si>
  <si>
    <t>UAB „Trakų vandenys“</t>
  </si>
  <si>
    <t>UAB „Trakų paslaugos“</t>
  </si>
  <si>
    <t>UAB „Trakų autobusai“</t>
  </si>
  <si>
    <t>UAB „Ukmergės autobusų parkas“</t>
  </si>
  <si>
    <t>UAB „Ukmergės butų ūkis“</t>
  </si>
  <si>
    <t>UAB „Ukmergės šiluma“</t>
  </si>
  <si>
    <t>UAB „Ukmergės vandenys“</t>
  </si>
  <si>
    <t>UAB „Utenos šilumos tinklai“</t>
  </si>
  <si>
    <t>UAB „Utenos vandenys“</t>
  </si>
  <si>
    <t>UAB „Utenos butų ūkis“</t>
  </si>
  <si>
    <t>UAB „Utenos komunalininkas“</t>
  </si>
  <si>
    <t>UAB „Utenos autobusų parkas“</t>
  </si>
  <si>
    <t>UAB „Utenos regiono atliekų tvarkymo centras“</t>
  </si>
  <si>
    <t>UAB „Varėnos knyga“</t>
  </si>
  <si>
    <t>UAB „Varėnos šiluma“</t>
  </si>
  <si>
    <t>UAB „Varėnos vandenys“</t>
  </si>
  <si>
    <t>UAB „Varėnos autobusų parkas“</t>
  </si>
  <si>
    <t>UAB „Vilkaviškio vandenys“</t>
  </si>
  <si>
    <t>UAB „Vilkaviškio šilumos tinklai“</t>
  </si>
  <si>
    <t>UAB „Vilkaviškio komunalinis ūkis“</t>
  </si>
  <si>
    <t>UAB „Vilkaviškio autobusų stotis“</t>
  </si>
  <si>
    <t>UAB „Kybartų darna“</t>
  </si>
  <si>
    <t>UAB „Vilkaviškio architektūros biuras“</t>
  </si>
  <si>
    <t>AB Vilniaus šilumos tinklai</t>
  </si>
  <si>
    <t>UAB „Vilniaus vandenys“</t>
  </si>
  <si>
    <t>UAB „Vilniaus viešasis transportas“</t>
  </si>
  <si>
    <t>UAB „Grinda“</t>
  </si>
  <si>
    <t>UAB „Vilniaus vystymo kompanija“</t>
  </si>
  <si>
    <t>SĮ „Susisiekimo paslaugos“</t>
  </si>
  <si>
    <t>SĮ „Vilniaus miesto būstas“</t>
  </si>
  <si>
    <t>UAB „Vilniaus apšvietimas“</t>
  </si>
  <si>
    <t>UAB „VAATC“</t>
  </si>
  <si>
    <t>SĮ „Vilniaus planas“</t>
  </si>
  <si>
    <t>SĮ „Vilniaus atliekų sistemos administratorius“</t>
  </si>
  <si>
    <t>UAB „Nemenčinės komunalininkas“</t>
  </si>
  <si>
    <t>UAB „Nemėžio komunalininkas“</t>
  </si>
  <si>
    <t>SĮ Vilniaus rajono autobusų parkas</t>
  </si>
  <si>
    <t>UAB „Visagino būstas“</t>
  </si>
  <si>
    <t>UAB „Visagino energija“</t>
  </si>
  <si>
    <t>AB „Visagino mechanizacija“</t>
  </si>
  <si>
    <t>UAB „Zarasų vandenys“</t>
  </si>
  <si>
    <t>UAB „Zarasų autobusai“</t>
  </si>
  <si>
    <t>UAB „Zarasų būstas“</t>
  </si>
  <si>
    <t>Viešinamos informacijos apie savivaldybių valdomų įmonių veiklą ir rezultatus formos</t>
  </si>
  <si>
    <t>1 priedas</t>
  </si>
  <si>
    <t>Informacija apie savivaldybių valdomų įmonių veiklą ir rezultatus 2015 - 2016 metais</t>
  </si>
  <si>
    <t>Įmonės teisinis statusas</t>
  </si>
  <si>
    <t>Komunalinės paslaugos: kita</t>
  </si>
  <si>
    <t>5 didžiausi akcininkai</t>
  </si>
  <si>
    <t>2015 metai</t>
  </si>
  <si>
    <t>2016 metai</t>
  </si>
  <si>
    <t>-Iš jo: Mažumai tenkanti grynojo pelno dalis (pildoma akcinių bendrovių/uždarųjų akcinių bendrovių, turinčių kontroliuojamų įmonių)</t>
  </si>
  <si>
    <t>Biologinis turtas</t>
  </si>
  <si>
    <t>Atsargos, išankstiniai apmokėjimai ir nebaigtos vykdyti sutartys</t>
  </si>
  <si>
    <t>Mažumai tenkanti nuosavo kapitalo dalis (pildoma tik akcinių bendrovių/uždarųjų akcinių bendrovių, turinčių kontroliuojamų įmonių)</t>
  </si>
  <si>
    <t>Atidėjimai</t>
  </si>
  <si>
    <t>Ilgalaikiai įsipareigojimai</t>
  </si>
  <si>
    <t>Trumpalaikiai įsipareigojimai</t>
  </si>
  <si>
    <t>Iš viso įsipareigojimų</t>
  </si>
  <si>
    <t>Viso disponuojamo nekilnojamojo turto plotas, kv. m.</t>
  </si>
  <si>
    <t xml:space="preserve"> </t>
  </si>
  <si>
    <t>Vidutinis sąlyginis darbuotojų skaičius per laikotarpį</t>
  </si>
  <si>
    <t>Atsakingo asmens parašas (reikalingas tik skenuotoje versijoje)</t>
  </si>
  <si>
    <t>Informacija apie savivaldybių valdomų bendrovių suteiktą paramą</t>
  </si>
  <si>
    <t>Ar bendrovė turi pasitvirtinusi bendrovės paramos valdymo taisykles ar paramos fondo paramos valdymo taisykles?</t>
  </si>
  <si>
    <t>Taip, patvirtintos bendrovės paramos valdymo taisyklės</t>
  </si>
  <si>
    <t>Jeigu paramos valdymo taisyklės patvirtintos, nurodykite jų patvirtinimo datą</t>
  </si>
  <si>
    <t>Taip, patvirtintos paramos fondo paramos valdymo taisyklės</t>
  </si>
  <si>
    <t>Ne, paramos valdymo taisyklės nepatvirtintos (nors parama teikiama ar planuojama ją teikti)</t>
  </si>
  <si>
    <t>Ne, parama nebuvo teikiama ir (ar) neplanuojama jos teikti</t>
  </si>
  <si>
    <t>Pateikite tikslią internetinės svetainės nuorodą, kurioje skelbiama informaciją apie suteiktą paramą</t>
  </si>
  <si>
    <t>Eil. Nr.</t>
  </si>
  <si>
    <t>Paramos gavėjas</t>
  </si>
  <si>
    <t>Paramos panaudojimo paskirtis</t>
  </si>
  <si>
    <t>Suteikta parama (tūkst. eurų)</t>
  </si>
  <si>
    <t>Jeigu turite pastabų dėl užpildytos informacijos, pateikite jas čia:</t>
  </si>
  <si>
    <t>Turtines ir neturtines teisės ir pareigas įmonėje / bendrovėje įgyvendinanti institucija (arba didžiausią akcijų dalį valdanti institucija)</t>
  </si>
  <si>
    <t>Informacija apie suteiktą paramą praėjusiu ataskaitiniu laikotarpiu 2019 metais</t>
  </si>
  <si>
    <t>Informacija apie suteiktą paramą ataskaitiniu laikotarpiu 2020 metais</t>
  </si>
  <si>
    <t>INFORMACIJĄ PILDO TIK BENDROVĖS IR UŽDAROSIOS AKCINĖS BENDROVĖS</t>
  </si>
  <si>
    <t>INFORMACIJA APIE SUTEIKTĄ PARAMĄ PATEIKIAMA TŪKSTANČIAIS EURŲ, VIENO SKAIČIAUS PO KABLELIO TIKSLUMU</t>
  </si>
  <si>
    <t>Ataskaitinis laikotarpis                                                                                                                                              2020-12-31</t>
  </si>
  <si>
    <t>Ar praėjusiu ataskaitiniu laikotarpiu 2019 metais bent vienam subjektui bendrovė suteikė paramą?</t>
  </si>
  <si>
    <t>Ar ataskaitiniu laikotarpiu 2020 metais bent vienam subjektui bendrovė suteikė paramą?</t>
  </si>
  <si>
    <t>Ar bendrovės interneto svetainėje skelbiama informacija apie praėjusiu ataskaitiniu laikotarpiu 2019 metais bendrovės suteiktą paramą?</t>
  </si>
  <si>
    <t>Ar bendrovės interneto svetainėje skelbiama informacija apie ataskaitiniu laikotarpiu 2020 metais bendrovės suteiktą paramą?</t>
  </si>
  <si>
    <r>
      <rPr>
        <b/>
        <i/>
        <sz val="9"/>
        <color theme="1"/>
        <rFont val="Calibri"/>
        <family val="2"/>
        <charset val="186"/>
        <scheme val="minor"/>
      </rPr>
      <t xml:space="preserve">      Pastaba</t>
    </r>
    <r>
      <rPr>
        <b/>
        <sz val="9"/>
        <color theme="1"/>
        <rFont val="Calibri"/>
        <family val="2"/>
        <charset val="186"/>
        <scheme val="minor"/>
      </rPr>
      <t>:</t>
    </r>
    <r>
      <rPr>
        <sz val="9"/>
        <color theme="1"/>
        <rFont val="Calibri"/>
        <family val="2"/>
        <charset val="186"/>
        <scheme val="minor"/>
      </rPr>
      <t xml:space="preserve"> jeigu įmonė paramos praėjusiu ataskaitiniu laikotarpiu 2019 metais neteikė, žemiau esanti informacija nepildoma.</t>
    </r>
  </si>
  <si>
    <r>
      <t xml:space="preserve">     </t>
    </r>
    <r>
      <rPr>
        <i/>
        <sz val="9"/>
        <color theme="1"/>
        <rFont val="Calibri"/>
        <family val="2"/>
        <charset val="186"/>
        <scheme val="minor"/>
      </rPr>
      <t xml:space="preserve"> </t>
    </r>
    <r>
      <rPr>
        <b/>
        <i/>
        <sz val="9"/>
        <color theme="1"/>
        <rFont val="Calibri"/>
        <family val="2"/>
        <charset val="186"/>
        <scheme val="minor"/>
      </rPr>
      <t>Pastaba</t>
    </r>
    <r>
      <rPr>
        <b/>
        <sz val="9"/>
        <color theme="1"/>
        <rFont val="Calibri"/>
        <family val="2"/>
        <charset val="186"/>
        <scheme val="minor"/>
      </rPr>
      <t>:</t>
    </r>
    <r>
      <rPr>
        <sz val="9"/>
        <color theme="1"/>
        <rFont val="Calibri"/>
        <family val="2"/>
        <charset val="186"/>
        <scheme val="minor"/>
      </rPr>
      <t xml:space="preserve"> jeigu įmonė paramos ataskaitiniu laikotarpiu 2020 metais neteikė, žemiau esanti informacija nepildoma.</t>
    </r>
  </si>
  <si>
    <t xml:space="preserve">Atsakingo asmens parašas (reikalingas tik skenuotoje versijoje) arba elektroninis parašas </t>
  </si>
  <si>
    <t xml:space="preserve"> Trumpalaikės finansinės skolos</t>
  </si>
  <si>
    <t>Pateikite tikslią internetinės svetainės nuorodą į Jūsų įmonei patvirtintą lūkesčių raštą</t>
  </si>
  <si>
    <t xml:space="preserve">UAB „Petrašiūnų katilinė“ </t>
  </si>
  <si>
    <t>UAB „GO Energy LT“</t>
  </si>
  <si>
    <t>Viešinamos informacijos apie savivaldybių valdomų įmonių dukterinių bendrovių veiklą ir rezultatus forma</t>
  </si>
  <si>
    <t>UAB „Klaipėdos transportas“</t>
  </si>
  <si>
    <t>Patronuojančioji įmonė</t>
  </si>
  <si>
    <t xml:space="preserve">LENTELĖSE DUOMENYS PATEIKIAMI TŪKSTANČIAIS EURŲ (JEI NENURODYTA KITAIP), VIENO SKAIČIAUS PO KABLELIO TIKSLUMU </t>
  </si>
  <si>
    <t>Per vienus metus gautinos sumos</t>
  </si>
  <si>
    <t>Trumpalaikės investicijos</t>
  </si>
  <si>
    <t>Įstatinis kapitalas</t>
  </si>
  <si>
    <r>
      <t xml:space="preserve">Paskirstytinasis pelnas (nuostoliai) </t>
    </r>
    <r>
      <rPr>
        <i/>
        <sz val="9"/>
        <rFont val="Calibri"/>
        <family val="2"/>
        <scheme val="minor"/>
      </rPr>
      <t>(iš kurio paskiriami dividendai)</t>
    </r>
  </si>
  <si>
    <t>Skirstant ataskaitinio laikotarpio pelną akcininkams paskirti dividendai</t>
  </si>
  <si>
    <t>Viešinamos informacijos apie savivaldybių valdomų įmonių ir jų dukterinių bendrovių veiklą ir rezultatus formos</t>
  </si>
  <si>
    <r>
      <t xml:space="preserve">Pastaba: </t>
    </r>
    <r>
      <rPr>
        <sz val="9"/>
        <color theme="1"/>
        <rFont val="Calibri"/>
        <family val="2"/>
        <charset val="186"/>
        <scheme val="minor"/>
      </rPr>
      <t>lentelė pildoma, jei praėjusiu ataskaitiniu laikotarpiu 2019 metais bent vienam subjektui buvo suteikta parama.</t>
    </r>
  </si>
  <si>
    <r>
      <rPr>
        <b/>
        <i/>
        <sz val="9"/>
        <color theme="1"/>
        <rFont val="Calibri"/>
        <family val="2"/>
        <charset val="186"/>
        <scheme val="minor"/>
      </rPr>
      <t xml:space="preserve">Pastaba: </t>
    </r>
    <r>
      <rPr>
        <sz val="9"/>
        <color theme="1"/>
        <rFont val="Calibri"/>
        <family val="2"/>
        <charset val="186"/>
        <scheme val="minor"/>
      </rPr>
      <t>lentelė pildoma, jei ataskaitiniu laikotarpiu 2020 metais bent vienam subjektui buvo suteikta parama.</t>
    </r>
  </si>
  <si>
    <t>Ataskaitinis laikotarpis                           2020 metai</t>
  </si>
  <si>
    <t>2 priedas</t>
  </si>
  <si>
    <t>PATVIRTINTA
VšĮ Valdymo koordinavimo centro 
direktoriaus 2021 m. balandžio 1 d.
įsakymu Nr. IV-6</t>
  </si>
  <si>
    <t>Raimondas Baltaduonis</t>
  </si>
  <si>
    <t>Rima Švabinė</t>
  </si>
  <si>
    <t>Vyr finansininkė Rima Švabienė</t>
  </si>
  <si>
    <t>869852517 , svabiene@ubu.lt</t>
  </si>
  <si>
    <t>Vyr.finansininkė Rima Švabienė</t>
  </si>
  <si>
    <t>869852517 , svabiene@</t>
  </si>
  <si>
    <t>869852517 , svsbiene@ubu.lt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</si>
</sst>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%"/>
  </numFmts>
  <fonts count="47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i/>
      <sz val="9"/>
      <name val="Calibri"/>
      <family val="2"/>
      <scheme val="minor"/>
    </font>
    <font>
      <b/>
      <i/>
      <sz val="9"/>
      <color indexed="10"/>
      <name val="Calibri"/>
      <family val="2"/>
      <charset val="186"/>
    </font>
    <font>
      <i/>
      <sz val="9"/>
      <name val="Calibri"/>
      <family val="2"/>
    </font>
    <font>
      <sz val="9"/>
      <name val="Calibri"/>
      <family val="2"/>
      <charset val="186"/>
      <scheme val="minor"/>
    </font>
    <font>
      <b/>
      <sz val="9"/>
      <color rgb="FFFF0000"/>
      <name val="Calibri"/>
      <family val="2"/>
      <scheme val="minor"/>
    </font>
    <font>
      <i/>
      <sz val="9"/>
      <name val="Calibri"/>
      <family val="2"/>
      <charset val="186"/>
      <scheme val="minor"/>
    </font>
    <font>
      <b/>
      <sz val="9"/>
      <color theme="1"/>
      <name val="Calibri"/>
      <family val="2"/>
      <scheme val="minor"/>
    </font>
    <font>
      <b/>
      <u/>
      <sz val="9"/>
      <name val="Calibri"/>
      <family val="2"/>
      <charset val="186"/>
    </font>
    <font>
      <b/>
      <sz val="9"/>
      <name val="Calibri"/>
      <family val="2"/>
    </font>
    <font>
      <b/>
      <sz val="14"/>
      <name val="Calibri"/>
      <family val="2"/>
      <scheme val="minor"/>
    </font>
    <font>
      <sz val="9"/>
      <color indexed="81"/>
      <name val="Tahoma"/>
      <family val="2"/>
    </font>
    <font>
      <sz val="9"/>
      <color indexed="81"/>
      <name val="Tahoma"/>
      <family val="2"/>
      <charset val="186"/>
    </font>
    <font>
      <b/>
      <i/>
      <sz val="9"/>
      <color indexed="81"/>
      <name val="Tahoma"/>
      <family val="2"/>
      <charset val="186"/>
    </font>
    <font>
      <sz val="8"/>
      <name val="Arial"/>
      <family val="2"/>
    </font>
    <font>
      <sz val="9"/>
      <color theme="1"/>
      <name val="Calibri"/>
      <family val="2"/>
      <charset val="186"/>
      <scheme val="minor"/>
    </font>
    <font>
      <b/>
      <sz val="9"/>
      <color theme="0"/>
      <name val="Calibri"/>
      <family val="2"/>
      <charset val="186"/>
      <scheme val="minor"/>
    </font>
    <font>
      <b/>
      <i/>
      <sz val="9"/>
      <color theme="1"/>
      <name val="Calibri"/>
      <family val="2"/>
      <charset val="186"/>
      <scheme val="minor"/>
    </font>
    <font>
      <b/>
      <sz val="9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9"/>
      <color rgb="FFFF0000"/>
      <name val="Calibri"/>
      <family val="2"/>
      <charset val="186"/>
      <scheme val="minor"/>
    </font>
    <font>
      <b/>
      <sz val="9"/>
      <color rgb="FFFF0000"/>
      <name val="Calibri"/>
      <family val="2"/>
      <charset val="186"/>
      <scheme val="minor"/>
    </font>
    <font>
      <u/>
      <sz val="9"/>
      <color indexed="81"/>
      <name val="Tahoma"/>
      <family val="2"/>
      <charset val="186"/>
    </font>
    <font>
      <b/>
      <sz val="9"/>
      <color indexed="81"/>
      <name val="Tahoma"/>
      <family val="2"/>
      <charset val="186"/>
    </font>
    <font>
      <b/>
      <sz val="9"/>
      <color indexed="81"/>
      <name val="Tahoma"/>
      <family val="2"/>
    </font>
    <font>
      <b/>
      <sz val="9"/>
      <name val="Calibri"/>
      <family val="2"/>
      <charset val="186"/>
      <scheme val="minor"/>
    </font>
    <font>
      <sz val="10"/>
      <color rgb="FF000000"/>
      <name val="Segoe UI"/>
      <family val="2"/>
      <charset val="186"/>
    </font>
    <font>
      <sz val="10"/>
      <color rgb="FF000000"/>
      <name val="Times New Roman"/>
      <family val="1"/>
      <charset val="186"/>
    </font>
    <font>
      <sz val="10"/>
      <name val="Times New Roman"/>
      <family val="1"/>
      <charset val="186"/>
    </font>
    <font>
      <b/>
      <sz val="12"/>
      <name val="Calibri"/>
      <family val="2"/>
      <charset val="186"/>
      <scheme val="minor"/>
    </font>
    <font>
      <b/>
      <sz val="12"/>
      <name val="Calibri"/>
      <family val="2"/>
      <scheme val="minor"/>
    </font>
    <font>
      <sz val="8"/>
      <color theme="1"/>
      <name val="Segoe UI"/>
      <family val="2"/>
      <charset val="186"/>
    </font>
    <font>
      <sz val="8"/>
      <name val="Calibri"/>
      <family val="2"/>
      <charset val="186"/>
      <scheme val="minor"/>
    </font>
    <font>
      <sz val="12"/>
      <name val="Calibri"/>
      <family val="2"/>
      <charset val="186"/>
      <scheme val="minor"/>
    </font>
    <font>
      <i/>
      <sz val="9"/>
      <color theme="1"/>
      <name val="Calibri"/>
      <family val="2"/>
      <charset val="186"/>
      <scheme val="minor"/>
    </font>
    <font>
      <sz val="12"/>
      <name val="Times New Roman"/>
      <family val="1"/>
      <charset val="186"/>
    </font>
    <font>
      <sz val="8"/>
      <name val="Segoe UI"/>
      <family val="2"/>
      <charset val="186"/>
    </font>
    <font>
      <i/>
      <sz val="9"/>
      <color rgb="FFFF0000"/>
      <name val="Calibri"/>
      <family val="2"/>
      <scheme val="minor"/>
    </font>
    <font>
      <sz val="10"/>
      <color theme="1"/>
      <name val="Calibri"/>
      <family val="2"/>
      <charset val="186"/>
      <scheme val="minor"/>
    </font>
    <font>
      <sz val="10"/>
      <name val="Calibri"/>
      <family val="2"/>
      <charset val="186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80808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EAF0F6"/>
        <bgColor indexed="64"/>
      </patternFill>
    </fill>
  </fills>
  <borders count="1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rgb="FF808080"/>
      </bottom>
      <diagonal/>
    </border>
    <border>
      <left/>
      <right style="medium">
        <color rgb="FF808080"/>
      </right>
      <top/>
      <bottom/>
      <diagonal/>
    </border>
    <border>
      <left/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/>
      <top/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/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/>
      <right style="thin">
        <color rgb="FFFFFFFF"/>
      </right>
      <top/>
      <bottom/>
      <diagonal/>
    </border>
    <border>
      <left/>
      <right style="thin">
        <color rgb="FFFFFFFF"/>
      </right>
      <top/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/>
      <top/>
      <bottom/>
      <diagonal/>
    </border>
    <border>
      <left/>
      <right style="medium">
        <color theme="0"/>
      </right>
      <top style="thin">
        <color theme="0"/>
      </top>
      <bottom style="thin">
        <color theme="0"/>
      </bottom>
      <diagonal/>
    </border>
    <border>
      <left/>
      <right style="medium">
        <color theme="0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medium">
        <color theme="0"/>
      </top>
      <bottom/>
      <diagonal/>
    </border>
    <border>
      <left/>
      <right style="medium">
        <color theme="0"/>
      </right>
      <top style="thin">
        <color theme="0"/>
      </top>
      <bottom style="medium">
        <color theme="0"/>
      </bottom>
      <diagonal/>
    </border>
    <border>
      <left/>
      <right/>
      <top style="thin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medium">
        <color theme="0"/>
      </right>
      <top style="medium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/>
      <bottom style="thin">
        <color rgb="FFFFFFFF"/>
      </bottom>
      <diagonal/>
    </border>
    <border>
      <left/>
      <right/>
      <top/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/>
      <bottom style="medium">
        <color theme="0" tint="-0.34998626667073579"/>
      </bottom>
      <diagonal/>
    </border>
    <border>
      <left style="thin">
        <color rgb="FFFFFFFF"/>
      </left>
      <right style="thin">
        <color theme="0"/>
      </right>
      <top/>
      <bottom/>
      <diagonal/>
    </border>
    <border>
      <left style="thin">
        <color rgb="FFFFFFFF"/>
      </left>
      <right style="thin">
        <color theme="0"/>
      </right>
      <top style="medium">
        <color rgb="FF808080"/>
      </top>
      <bottom/>
      <diagonal/>
    </border>
    <border>
      <left style="thin">
        <color theme="0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theme="0"/>
      </right>
      <top style="thin">
        <color rgb="FFFFFFFF"/>
      </top>
      <bottom style="thin">
        <color rgb="FFFFFFFF"/>
      </bottom>
      <diagonal/>
    </border>
    <border>
      <left/>
      <right style="thin">
        <color theme="0"/>
      </right>
      <top style="medium">
        <color rgb="FF808080"/>
      </top>
      <bottom/>
      <diagonal/>
    </border>
    <border>
      <left/>
      <right style="thin">
        <color theme="0"/>
      </right>
      <top style="thin">
        <color rgb="FFFFFFFF"/>
      </top>
      <bottom/>
      <diagonal/>
    </border>
    <border>
      <left/>
      <right style="thin">
        <color theme="0"/>
      </right>
      <top style="medium">
        <color rgb="FF808080"/>
      </top>
      <bottom style="thin">
        <color rgb="FFFFFFFF"/>
      </bottom>
      <diagonal/>
    </border>
    <border>
      <left style="thin">
        <color theme="0"/>
      </left>
      <right style="thin">
        <color rgb="FFFFFFFF"/>
      </right>
      <top/>
      <bottom/>
      <diagonal/>
    </border>
    <border>
      <left/>
      <right style="medium">
        <color theme="0"/>
      </right>
      <top style="medium">
        <color rgb="FF808080"/>
      </top>
      <bottom style="thin">
        <color rgb="FFFFFFFF"/>
      </bottom>
      <diagonal/>
    </border>
    <border>
      <left/>
      <right style="medium">
        <color theme="0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thin">
        <color theme="0"/>
      </left>
      <right/>
      <top style="medium">
        <color rgb="FF808080"/>
      </top>
      <bottom style="thin">
        <color rgb="FFFFFFFF"/>
      </bottom>
      <diagonal/>
    </border>
    <border>
      <left style="thin">
        <color theme="0"/>
      </left>
      <right/>
      <top style="thin">
        <color rgb="FFFFFFFF"/>
      </top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theme="0"/>
      </left>
      <right/>
      <top style="medium">
        <color rgb="FF808080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theme="0" tint="-0.34998626667073579"/>
      </top>
      <bottom/>
      <diagonal/>
    </border>
    <border>
      <left/>
      <right/>
      <top/>
      <bottom style="thin">
        <color theme="0" tint="-0.499984740745262"/>
      </bottom>
      <diagonal/>
    </border>
    <border>
      <left style="medium">
        <color rgb="FF0070C0"/>
      </left>
      <right/>
      <top style="medium">
        <color rgb="FF0070C0"/>
      </top>
      <bottom/>
      <diagonal/>
    </border>
    <border>
      <left/>
      <right/>
      <top style="medium">
        <color rgb="FF0070C0"/>
      </top>
      <bottom/>
      <diagonal/>
    </border>
    <border>
      <left/>
      <right style="medium">
        <color rgb="FF0070C0"/>
      </right>
      <top style="medium">
        <color rgb="FF0070C0"/>
      </top>
      <bottom/>
      <diagonal/>
    </border>
    <border>
      <left style="medium">
        <color rgb="FF0070C0"/>
      </left>
      <right/>
      <top/>
      <bottom/>
      <diagonal/>
    </border>
    <border>
      <left/>
      <right style="medium">
        <color rgb="FF0070C0"/>
      </right>
      <top/>
      <bottom/>
      <diagonal/>
    </border>
    <border>
      <left/>
      <right style="medium">
        <color rgb="FF0070C0"/>
      </right>
      <top/>
      <bottom style="thin">
        <color rgb="FFFFFFFF"/>
      </bottom>
      <diagonal/>
    </border>
    <border>
      <left/>
      <right style="medium">
        <color rgb="FF0070C0"/>
      </right>
      <top style="thin">
        <color rgb="FFFFFFFF"/>
      </top>
      <bottom style="thin">
        <color rgb="FFFFFFFF"/>
      </bottom>
      <diagonal/>
    </border>
    <border>
      <left/>
      <right style="medium">
        <color rgb="FF0070C0"/>
      </right>
      <top style="thin">
        <color rgb="FFFFFFFF"/>
      </top>
      <bottom/>
      <diagonal/>
    </border>
    <border>
      <left style="thin">
        <color rgb="FFFFFFFF"/>
      </left>
      <right style="medium">
        <color rgb="FF0070C0"/>
      </right>
      <top/>
      <bottom style="thin">
        <color rgb="FFFFFFFF"/>
      </bottom>
      <diagonal/>
    </border>
    <border>
      <left style="thin">
        <color rgb="FFFFFFFF"/>
      </left>
      <right style="medium">
        <color rgb="FF0070C0"/>
      </right>
      <top/>
      <bottom/>
      <diagonal/>
    </border>
    <border>
      <left/>
      <right style="medium">
        <color rgb="FF0070C0"/>
      </right>
      <top/>
      <bottom style="thin">
        <color theme="0"/>
      </bottom>
      <diagonal/>
    </border>
    <border>
      <left style="medium">
        <color rgb="FF0070C0"/>
      </left>
      <right/>
      <top/>
      <bottom style="medium">
        <color rgb="FF808080"/>
      </bottom>
      <diagonal/>
    </border>
    <border>
      <left/>
      <right style="medium">
        <color rgb="FF0070C0"/>
      </right>
      <top/>
      <bottom style="medium">
        <color rgb="FF808080"/>
      </bottom>
      <diagonal/>
    </border>
    <border>
      <left style="thin">
        <color theme="0"/>
      </left>
      <right style="medium">
        <color rgb="FF0070C0"/>
      </right>
      <top style="medium">
        <color rgb="FF808080"/>
      </top>
      <bottom style="thin">
        <color rgb="FFFFFFFF"/>
      </bottom>
      <diagonal/>
    </border>
    <border>
      <left style="thin">
        <color theme="0"/>
      </left>
      <right style="medium">
        <color rgb="FF0070C0"/>
      </right>
      <top style="thin">
        <color rgb="FFFFFFFF"/>
      </top>
      <bottom/>
      <diagonal/>
    </border>
    <border>
      <left style="thin">
        <color theme="0"/>
      </left>
      <right style="medium">
        <color rgb="FF0070C0"/>
      </right>
      <top/>
      <bottom style="thin">
        <color theme="0"/>
      </bottom>
      <diagonal/>
    </border>
    <border>
      <left style="thin">
        <color theme="0"/>
      </left>
      <right style="medium">
        <color rgb="FF0070C0"/>
      </right>
      <top style="thin">
        <color theme="0"/>
      </top>
      <bottom/>
      <diagonal/>
    </border>
    <border>
      <left style="thin">
        <color theme="0"/>
      </left>
      <right style="medium">
        <color rgb="FF0070C0"/>
      </right>
      <top/>
      <bottom/>
      <diagonal/>
    </border>
    <border>
      <left style="thin">
        <color theme="0"/>
      </left>
      <right style="medium">
        <color rgb="FF0070C0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medium">
        <color rgb="FF0070C0"/>
      </right>
      <top style="thin">
        <color rgb="FFFFFFFF"/>
      </top>
      <bottom style="thin">
        <color rgb="FFFFFFFF"/>
      </bottom>
      <diagonal/>
    </border>
    <border>
      <left/>
      <right style="medium">
        <color rgb="FF0070C0"/>
      </right>
      <top style="medium">
        <color rgb="FF808080"/>
      </top>
      <bottom style="thin">
        <color rgb="FFFFFFFF"/>
      </bottom>
      <diagonal/>
    </border>
    <border>
      <left style="medium">
        <color rgb="FF0070C0"/>
      </left>
      <right/>
      <top/>
      <bottom style="medium">
        <color theme="0" tint="-0.34998626667073579"/>
      </bottom>
      <diagonal/>
    </border>
    <border>
      <left style="medium">
        <color theme="0"/>
      </left>
      <right style="medium">
        <color rgb="FF0070C0"/>
      </right>
      <top style="thin">
        <color rgb="FFFFFFFF"/>
      </top>
      <bottom/>
      <diagonal/>
    </border>
    <border>
      <left/>
      <right style="medium">
        <color rgb="FF0070C0"/>
      </right>
      <top style="medium">
        <color theme="0" tint="-0.34998626667073579"/>
      </top>
      <bottom/>
      <diagonal/>
    </border>
    <border>
      <left style="thin">
        <color theme="0"/>
      </left>
      <right style="medium">
        <color rgb="FF0070C0"/>
      </right>
      <top/>
      <bottom style="thin">
        <color rgb="FFFFFFFF"/>
      </bottom>
      <diagonal/>
    </border>
    <border>
      <left style="medium">
        <color rgb="FF0070C0"/>
      </left>
      <right/>
      <top/>
      <bottom style="medium">
        <color rgb="FF0070C0"/>
      </bottom>
      <diagonal/>
    </border>
    <border>
      <left/>
      <right/>
      <top/>
      <bottom style="medium">
        <color rgb="FF0070C0"/>
      </bottom>
      <diagonal/>
    </border>
    <border>
      <left/>
      <right style="medium">
        <color rgb="FF0070C0"/>
      </right>
      <top/>
      <bottom style="medium">
        <color rgb="FF0070C0"/>
      </bottom>
      <diagonal/>
    </border>
    <border>
      <left style="thin">
        <color theme="0"/>
      </left>
      <right/>
      <top style="medium">
        <color rgb="FF0070C0"/>
      </top>
      <bottom/>
      <diagonal/>
    </border>
    <border>
      <left/>
      <right style="thin">
        <color theme="0"/>
      </right>
      <top style="medium">
        <color rgb="FF0070C0"/>
      </top>
      <bottom/>
      <diagonal/>
    </border>
    <border>
      <left style="thin">
        <color theme="0"/>
      </left>
      <right style="thin">
        <color theme="0"/>
      </right>
      <top style="medium">
        <color rgb="FF0070C0"/>
      </top>
      <bottom/>
      <diagonal/>
    </border>
    <border>
      <left style="medium">
        <color theme="0"/>
      </left>
      <right style="medium">
        <color rgb="FF0070C0"/>
      </right>
      <top/>
      <bottom/>
      <diagonal/>
    </border>
    <border>
      <left style="thin">
        <color indexed="64"/>
      </left>
      <right style="medium">
        <color rgb="FF0070C0"/>
      </right>
      <top/>
      <bottom/>
      <diagonal/>
    </border>
    <border>
      <left style="thin">
        <color theme="0"/>
      </left>
      <right/>
      <top/>
      <bottom style="medium">
        <color rgb="FF0070C0"/>
      </bottom>
      <diagonal/>
    </border>
    <border>
      <left/>
      <right style="medium">
        <color theme="0"/>
      </right>
      <top/>
      <bottom style="medium">
        <color rgb="FF0070C0"/>
      </bottom>
      <diagonal/>
    </border>
    <border>
      <left style="medium">
        <color theme="0"/>
      </left>
      <right style="medium">
        <color theme="0"/>
      </right>
      <top/>
      <bottom style="medium">
        <color rgb="FF0070C0"/>
      </bottom>
      <diagonal/>
    </border>
    <border>
      <left style="thin">
        <color theme="0"/>
      </left>
      <right style="medium">
        <color rgb="FF0070C0"/>
      </right>
      <top style="medium">
        <color rgb="FF0070C0"/>
      </top>
      <bottom/>
      <diagonal/>
    </border>
    <border>
      <left/>
      <right style="medium">
        <color rgb="FF0070C0"/>
      </right>
      <top/>
      <bottom style="medium">
        <color theme="0" tint="-0.34998626667073579"/>
      </bottom>
      <diagonal/>
    </border>
    <border>
      <left style="thin">
        <color indexed="64"/>
      </left>
      <right/>
      <top/>
      <bottom/>
      <diagonal/>
    </border>
    <border>
      <left style="thin">
        <color theme="0"/>
      </left>
      <right style="medium">
        <color rgb="FF0070C0"/>
      </right>
      <top style="thin">
        <color theme="0"/>
      </top>
      <bottom style="thin">
        <color rgb="FFFFFFFF"/>
      </bottom>
      <diagonal/>
    </border>
    <border>
      <left style="thin">
        <color rgb="FFFFFFFF"/>
      </left>
      <right style="medium">
        <color rgb="FF0070C0"/>
      </right>
      <top style="thin">
        <color rgb="FFFFFFFF"/>
      </top>
      <bottom style="thin">
        <color theme="0"/>
      </bottom>
      <diagonal/>
    </border>
    <border>
      <left style="medium">
        <color theme="0" tint="-0.34998626667073579"/>
      </left>
      <right/>
      <top/>
      <bottom/>
      <diagonal/>
    </border>
    <border>
      <left style="medium">
        <color theme="0" tint="-0.34998626667073579"/>
      </left>
      <right style="medium">
        <color theme="0"/>
      </right>
      <top/>
      <bottom/>
      <diagonal/>
    </border>
    <border>
      <left style="medium">
        <color theme="0" tint="-0.34998626667073579"/>
      </left>
      <right style="thin">
        <color indexed="64"/>
      </right>
      <top/>
      <bottom/>
      <diagonal/>
    </border>
    <border>
      <left style="thin">
        <color rgb="FFFFFFFF"/>
      </left>
      <right style="medium">
        <color rgb="FF0070C0"/>
      </right>
      <top style="thin">
        <color rgb="FFFFFFFF"/>
      </top>
      <bottom/>
      <diagonal/>
    </border>
    <border>
      <left style="thin">
        <color rgb="FFFFFFFF"/>
      </left>
      <right style="medium">
        <color rgb="FF0070C0"/>
      </right>
      <top/>
      <bottom style="thin">
        <color theme="0"/>
      </bottom>
      <diagonal/>
    </border>
    <border>
      <left style="medium">
        <color rgb="FF0070C0"/>
      </left>
      <right/>
      <top/>
      <bottom style="thin">
        <color theme="0"/>
      </bottom>
      <diagonal/>
    </border>
    <border>
      <left style="medium">
        <color rgb="FF0070C0"/>
      </left>
      <right/>
      <top style="thin">
        <color theme="0"/>
      </top>
      <bottom/>
      <diagonal/>
    </border>
    <border>
      <left/>
      <right style="medium">
        <color rgb="FF0070C0"/>
      </right>
      <top style="thin">
        <color theme="0"/>
      </top>
      <bottom/>
      <diagonal/>
    </border>
    <border>
      <left style="medium">
        <color rgb="FF0070C0"/>
      </left>
      <right/>
      <top style="thin">
        <color theme="4"/>
      </top>
      <bottom style="medium">
        <color rgb="FF80808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6" fillId="0" borderId="0"/>
  </cellStyleXfs>
  <cellXfs count="587">
    <xf numFmtId="0" fontId="0" fillId="0" borderId="0" xfId="0"/>
    <xf numFmtId="164" fontId="2" fillId="4" borderId="9" xfId="0" applyNumberFormat="1" applyFont="1" applyFill="1" applyBorder="1" applyAlignment="1" applyProtection="1">
      <alignment vertical="center"/>
      <protection locked="0"/>
    </xf>
    <xf numFmtId="164" fontId="2" fillId="4" borderId="8" xfId="0" applyNumberFormat="1" applyFont="1" applyFill="1" applyBorder="1" applyAlignment="1" applyProtection="1">
      <alignment vertical="center"/>
      <protection locked="0"/>
    </xf>
    <xf numFmtId="164" fontId="2" fillId="4" borderId="10" xfId="0" applyNumberFormat="1" applyFont="1" applyFill="1" applyBorder="1" applyAlignment="1" applyProtection="1">
      <alignment vertical="center"/>
      <protection locked="0"/>
    </xf>
    <xf numFmtId="164" fontId="2" fillId="4" borderId="7" xfId="0" applyNumberFormat="1" applyFont="1" applyFill="1" applyBorder="1" applyAlignment="1" applyProtection="1">
      <alignment vertical="center"/>
      <protection locked="0"/>
    </xf>
    <xf numFmtId="164" fontId="2" fillId="4" borderId="0" xfId="0" applyNumberFormat="1" applyFont="1" applyFill="1" applyAlignment="1" applyProtection="1">
      <alignment vertical="center"/>
      <protection locked="0"/>
    </xf>
    <xf numFmtId="164" fontId="2" fillId="4" borderId="11" xfId="0" applyNumberFormat="1" applyFont="1" applyFill="1" applyBorder="1" applyAlignment="1" applyProtection="1">
      <alignment vertical="center"/>
      <protection locked="0"/>
    </xf>
    <xf numFmtId="164" fontId="4" fillId="4" borderId="11" xfId="0" applyNumberFormat="1" applyFont="1" applyFill="1" applyBorder="1" applyAlignment="1" applyProtection="1">
      <alignment vertical="center"/>
      <protection locked="0"/>
    </xf>
    <xf numFmtId="0" fontId="22" fillId="0" borderId="14" xfId="0" applyFont="1" applyBorder="1" applyAlignment="1" applyProtection="1">
      <alignment wrapText="1"/>
      <protection locked="0"/>
    </xf>
    <xf numFmtId="0" fontId="22" fillId="0" borderId="15" xfId="0" applyFont="1" applyBorder="1" applyAlignment="1" applyProtection="1">
      <alignment wrapText="1"/>
      <protection locked="0"/>
    </xf>
    <xf numFmtId="3" fontId="2" fillId="4" borderId="32" xfId="0" applyNumberFormat="1" applyFont="1" applyFill="1" applyBorder="1" applyAlignment="1" applyProtection="1">
      <alignment vertical="center"/>
      <protection locked="0"/>
    </xf>
    <xf numFmtId="0" fontId="2" fillId="0" borderId="0" xfId="0" applyFont="1" applyBorder="1" applyAlignment="1" applyProtection="1">
      <alignment vertical="center"/>
    </xf>
    <xf numFmtId="164" fontId="2" fillId="4" borderId="0" xfId="0" applyNumberFormat="1" applyFont="1" applyFill="1" applyBorder="1" applyAlignment="1" applyProtection="1">
      <alignment vertical="center"/>
      <protection locked="0"/>
    </xf>
    <xf numFmtId="164" fontId="2" fillId="4" borderId="5" xfId="0" applyNumberFormat="1" applyFont="1" applyFill="1" applyBorder="1" applyAlignment="1" applyProtection="1">
      <alignment vertical="center"/>
      <protection locked="0"/>
    </xf>
    <xf numFmtId="3" fontId="2" fillId="4" borderId="6" xfId="0" applyNumberFormat="1" applyFont="1" applyFill="1" applyBorder="1" applyAlignment="1" applyProtection="1">
      <alignment vertical="center"/>
      <protection locked="0"/>
    </xf>
    <xf numFmtId="164" fontId="2" fillId="4" borderId="16" xfId="0" applyNumberFormat="1" applyFont="1" applyFill="1" applyBorder="1" applyAlignment="1" applyProtection="1">
      <alignment vertical="center"/>
      <protection locked="0"/>
    </xf>
    <xf numFmtId="0" fontId="0" fillId="3" borderId="0" xfId="0" applyFill="1" applyProtection="1"/>
    <xf numFmtId="0" fontId="22" fillId="7" borderId="0" xfId="0" applyFont="1" applyFill="1" applyBorder="1" applyProtection="1"/>
    <xf numFmtId="0" fontId="0" fillId="7" borderId="0" xfId="0" applyFill="1" applyBorder="1" applyProtection="1"/>
    <xf numFmtId="0" fontId="22" fillId="7" borderId="18" xfId="0" applyFont="1" applyFill="1" applyBorder="1" applyProtection="1"/>
    <xf numFmtId="0" fontId="0" fillId="7" borderId="19" xfId="0" applyFill="1" applyBorder="1" applyProtection="1"/>
    <xf numFmtId="0" fontId="22" fillId="7" borderId="0" xfId="0" applyFont="1" applyFill="1" applyBorder="1" applyAlignment="1" applyProtection="1">
      <alignment wrapText="1"/>
    </xf>
    <xf numFmtId="0" fontId="23" fillId="7" borderId="18" xfId="0" applyFont="1" applyFill="1" applyBorder="1" applyAlignment="1" applyProtection="1">
      <alignment horizontal="center"/>
    </xf>
    <xf numFmtId="0" fontId="23" fillId="7" borderId="0" xfId="0" applyFont="1" applyFill="1" applyBorder="1" applyAlignment="1" applyProtection="1">
      <alignment horizontal="center"/>
    </xf>
    <xf numFmtId="0" fontId="22" fillId="0" borderId="14" xfId="0" applyFont="1" applyBorder="1" applyAlignment="1" applyProtection="1">
      <alignment wrapText="1"/>
    </xf>
    <xf numFmtId="0" fontId="22" fillId="7" borderId="12" xfId="0" applyFont="1" applyFill="1" applyBorder="1" applyProtection="1"/>
    <xf numFmtId="0" fontId="22" fillId="0" borderId="23" xfId="0" applyFont="1" applyBorder="1" applyAlignment="1" applyProtection="1">
      <alignment wrapText="1"/>
    </xf>
    <xf numFmtId="164" fontId="2" fillId="4" borderId="42" xfId="0" applyNumberFormat="1" applyFont="1" applyFill="1" applyBorder="1" applyAlignment="1" applyProtection="1">
      <alignment vertical="center"/>
      <protection locked="0"/>
    </xf>
    <xf numFmtId="164" fontId="2" fillId="4" borderId="44" xfId="0" applyNumberFormat="1" applyFont="1" applyFill="1" applyBorder="1" applyAlignment="1" applyProtection="1">
      <alignment vertical="center"/>
      <protection locked="0"/>
    </xf>
    <xf numFmtId="164" fontId="2" fillId="4" borderId="12" xfId="0" applyNumberFormat="1" applyFont="1" applyFill="1" applyBorder="1" applyAlignment="1" applyProtection="1">
      <alignment vertical="center"/>
      <protection locked="0"/>
    </xf>
    <xf numFmtId="164" fontId="2" fillId="4" borderId="46" xfId="0" applyNumberFormat="1" applyFont="1" applyFill="1" applyBorder="1" applyAlignment="1" applyProtection="1">
      <alignment vertical="center"/>
      <protection locked="0"/>
    </xf>
    <xf numFmtId="164" fontId="2" fillId="4" borderId="47" xfId="0" applyNumberFormat="1" applyFont="1" applyFill="1" applyBorder="1" applyAlignment="1" applyProtection="1">
      <alignment vertical="center"/>
      <protection locked="0"/>
    </xf>
    <xf numFmtId="164" fontId="2" fillId="4" borderId="32" xfId="0" applyNumberFormat="1" applyFont="1" applyFill="1" applyBorder="1" applyAlignment="1" applyProtection="1">
      <alignment vertical="center"/>
      <protection locked="0"/>
    </xf>
    <xf numFmtId="164" fontId="2" fillId="4" borderId="36" xfId="0" applyNumberFormat="1" applyFont="1" applyFill="1" applyBorder="1" applyAlignment="1" applyProtection="1">
      <alignment vertical="center"/>
      <protection locked="0"/>
    </xf>
    <xf numFmtId="0" fontId="2" fillId="2" borderId="0" xfId="0" applyFont="1" applyFill="1" applyProtection="1"/>
    <xf numFmtId="0" fontId="4" fillId="0" borderId="0" xfId="0" applyFont="1" applyAlignment="1" applyProtection="1">
      <alignment wrapText="1"/>
    </xf>
    <xf numFmtId="0" fontId="3" fillId="0" borderId="0" xfId="0" applyFont="1" applyProtection="1"/>
    <xf numFmtId="0" fontId="2" fillId="4" borderId="5" xfId="0" quotePrefix="1" applyFont="1" applyFill="1" applyBorder="1" applyAlignment="1" applyProtection="1">
      <alignment horizontal="right" vertical="center"/>
    </xf>
    <xf numFmtId="0" fontId="2" fillId="0" borderId="0" xfId="0" applyFont="1" applyFill="1" applyProtection="1"/>
    <xf numFmtId="0" fontId="6" fillId="0" borderId="0" xfId="0" applyFont="1" applyAlignment="1" applyProtection="1">
      <alignment horizontal="left" vertical="center"/>
    </xf>
    <xf numFmtId="0" fontId="5" fillId="2" borderId="0" xfId="0" applyFont="1" applyFill="1" applyProtection="1"/>
    <xf numFmtId="0" fontId="7" fillId="5" borderId="2" xfId="0" applyFont="1" applyFill="1" applyBorder="1" applyAlignment="1" applyProtection="1">
      <alignment horizontal="center" wrapText="1"/>
    </xf>
    <xf numFmtId="0" fontId="2" fillId="0" borderId="41" xfId="0" applyFont="1" applyBorder="1" applyProtection="1"/>
    <xf numFmtId="0" fontId="2" fillId="0" borderId="40" xfId="0" applyFont="1" applyBorder="1" applyProtection="1"/>
    <xf numFmtId="0" fontId="4" fillId="2" borderId="0" xfId="0" applyFont="1" applyFill="1" applyProtection="1"/>
    <xf numFmtId="164" fontId="4" fillId="0" borderId="10" xfId="0" applyNumberFormat="1" applyFont="1" applyBorder="1" applyAlignment="1" applyProtection="1">
      <alignment vertical="center"/>
    </xf>
    <xf numFmtId="0" fontId="2" fillId="0" borderId="0" xfId="0" applyFont="1" applyProtection="1"/>
    <xf numFmtId="0" fontId="11" fillId="0" borderId="0" xfId="0" applyFont="1" applyProtection="1"/>
    <xf numFmtId="0" fontId="21" fillId="0" borderId="0" xfId="0" applyFont="1" applyProtection="1"/>
    <xf numFmtId="164" fontId="2" fillId="0" borderId="10" xfId="0" applyNumberFormat="1" applyFont="1" applyBorder="1" applyAlignment="1" applyProtection="1">
      <alignment vertical="center"/>
    </xf>
    <xf numFmtId="14" fontId="7" fillId="5" borderId="2" xfId="0" applyNumberFormat="1" applyFont="1" applyFill="1" applyBorder="1" applyAlignment="1" applyProtection="1">
      <alignment horizontal="center" wrapText="1"/>
    </xf>
    <xf numFmtId="164" fontId="4" fillId="0" borderId="0" xfId="0" applyNumberFormat="1" applyFont="1" applyAlignment="1" applyProtection="1">
      <alignment vertical="center"/>
    </xf>
    <xf numFmtId="164" fontId="2" fillId="0" borderId="0" xfId="0" applyNumberFormat="1" applyFont="1" applyAlignment="1" applyProtection="1">
      <alignment vertical="center"/>
    </xf>
    <xf numFmtId="0" fontId="2" fillId="0" borderId="12" xfId="0" applyFont="1" applyBorder="1" applyProtection="1"/>
    <xf numFmtId="0" fontId="2" fillId="0" borderId="43" xfId="0" applyFont="1" applyBorder="1" applyProtection="1"/>
    <xf numFmtId="3" fontId="4" fillId="0" borderId="0" xfId="0" applyNumberFormat="1" applyFont="1" applyAlignment="1" applyProtection="1">
      <alignment vertical="center"/>
    </xf>
    <xf numFmtId="164" fontId="4" fillId="0" borderId="0" xfId="0" applyNumberFormat="1" applyFont="1" applyAlignment="1" applyProtection="1">
      <alignment horizontal="right" vertical="center"/>
    </xf>
    <xf numFmtId="0" fontId="7" fillId="7" borderId="0" xfId="0" applyFont="1" applyFill="1" applyBorder="1" applyAlignment="1" applyProtection="1">
      <alignment horizontal="center" wrapText="1"/>
    </xf>
    <xf numFmtId="0" fontId="2" fillId="0" borderId="0" xfId="0" applyFont="1" applyAlignment="1" applyProtection="1">
      <alignment vertical="center"/>
    </xf>
    <xf numFmtId="0" fontId="2" fillId="0" borderId="39" xfId="0" applyFont="1" applyBorder="1" applyProtection="1"/>
    <xf numFmtId="0" fontId="2" fillId="0" borderId="2" xfId="0" applyFont="1" applyBorder="1" applyProtection="1"/>
    <xf numFmtId="164" fontId="4" fillId="4" borderId="0" xfId="0" applyNumberFormat="1" applyFont="1" applyFill="1" applyBorder="1" applyAlignment="1" applyProtection="1">
      <alignment vertical="center"/>
      <protection locked="0"/>
    </xf>
    <xf numFmtId="0" fontId="2" fillId="4" borderId="0" xfId="0" applyFont="1" applyFill="1" applyProtection="1">
      <protection locked="0"/>
    </xf>
    <xf numFmtId="164" fontId="2" fillId="0" borderId="12" xfId="0" applyNumberFormat="1" applyFont="1" applyBorder="1" applyAlignment="1" applyProtection="1">
      <alignment vertical="center"/>
    </xf>
    <xf numFmtId="0" fontId="2" fillId="0" borderId="48" xfId="0" applyFont="1" applyBorder="1" applyProtection="1"/>
    <xf numFmtId="3" fontId="2" fillId="7" borderId="0" xfId="0" applyNumberFormat="1" applyFont="1" applyFill="1" applyBorder="1" applyAlignment="1" applyProtection="1">
      <alignment vertical="center"/>
    </xf>
    <xf numFmtId="3" fontId="2" fillId="7" borderId="0" xfId="0" applyNumberFormat="1" applyFont="1" applyFill="1" applyBorder="1" applyAlignment="1" applyProtection="1">
      <alignment horizontal="center" vertical="center"/>
    </xf>
    <xf numFmtId="0" fontId="2" fillId="0" borderId="20" xfId="0" applyFont="1" applyBorder="1" applyAlignment="1" applyProtection="1">
      <alignment vertical="center"/>
    </xf>
    <xf numFmtId="164" fontId="2" fillId="4" borderId="49" xfId="0" applyNumberFormat="1" applyFont="1" applyFill="1" applyBorder="1" applyAlignment="1" applyProtection="1">
      <alignment vertical="center"/>
      <protection locked="0"/>
    </xf>
    <xf numFmtId="164" fontId="2" fillId="4" borderId="50" xfId="0" applyNumberFormat="1" applyFont="1" applyFill="1" applyBorder="1" applyAlignment="1" applyProtection="1">
      <alignment vertical="center"/>
      <protection locked="0"/>
    </xf>
    <xf numFmtId="0" fontId="4" fillId="4" borderId="45" xfId="0" applyFont="1" applyFill="1" applyBorder="1" applyAlignment="1" applyProtection="1">
      <alignment horizontal="center" wrapText="1"/>
      <protection locked="0"/>
    </xf>
    <xf numFmtId="0" fontId="6" fillId="6" borderId="0" xfId="0" applyFont="1" applyFill="1" applyBorder="1" applyAlignment="1" applyProtection="1">
      <alignment vertical="center"/>
    </xf>
    <xf numFmtId="0" fontId="12" fillId="0" borderId="0" xfId="0" applyFont="1" applyAlignment="1" applyProtection="1">
      <alignment horizontal="center" wrapText="1"/>
    </xf>
    <xf numFmtId="0" fontId="12" fillId="0" borderId="0" xfId="0" applyFont="1" applyAlignment="1" applyProtection="1">
      <alignment wrapText="1"/>
    </xf>
    <xf numFmtId="0" fontId="35" fillId="0" borderId="0" xfId="0" applyFont="1" applyAlignment="1" applyProtection="1">
      <alignment horizontal="left" vertical="top" wrapText="1"/>
    </xf>
    <xf numFmtId="0" fontId="22" fillId="7" borderId="12" xfId="0" applyFont="1" applyFill="1" applyBorder="1" applyAlignment="1" applyProtection="1"/>
    <xf numFmtId="0" fontId="5" fillId="0" borderId="0" xfId="0" applyFont="1" applyFill="1" applyProtection="1"/>
    <xf numFmtId="0" fontId="4" fillId="0" borderId="0" xfId="0" applyFont="1" applyFill="1" applyProtection="1"/>
    <xf numFmtId="0" fontId="11" fillId="0" borderId="0" xfId="0" applyFont="1" applyFill="1" applyProtection="1"/>
    <xf numFmtId="0" fontId="21" fillId="0" borderId="0" xfId="0" applyFont="1" applyFill="1" applyProtection="1"/>
    <xf numFmtId="0" fontId="2" fillId="0" borderId="0" xfId="0" applyFont="1" applyFill="1" applyAlignment="1" applyProtection="1"/>
    <xf numFmtId="0" fontId="6" fillId="0" borderId="0" xfId="0" applyFont="1" applyBorder="1" applyAlignment="1" applyProtection="1">
      <alignment horizontal="left" vertical="center"/>
    </xf>
    <xf numFmtId="0" fontId="4" fillId="0" borderId="0" xfId="0" applyFont="1" applyBorder="1" applyAlignment="1" applyProtection="1">
      <alignment vertical="center" wrapText="1"/>
    </xf>
    <xf numFmtId="10" fontId="2" fillId="0" borderId="52" xfId="1" applyNumberFormat="1" applyFont="1" applyBorder="1" applyAlignment="1" applyProtection="1">
      <alignment vertical="center"/>
    </xf>
    <xf numFmtId="0" fontId="2" fillId="0" borderId="0" xfId="0" applyFont="1" applyBorder="1" applyAlignment="1" applyProtection="1">
      <alignment horizontal="left" vertical="center"/>
    </xf>
    <xf numFmtId="164" fontId="2" fillId="4" borderId="53" xfId="0" applyNumberFormat="1" applyFont="1" applyFill="1" applyBorder="1" applyAlignment="1" applyProtection="1">
      <alignment vertical="center"/>
      <protection locked="0"/>
    </xf>
    <xf numFmtId="164" fontId="2" fillId="4" borderId="54" xfId="0" applyNumberFormat="1" applyFont="1" applyFill="1" applyBorder="1" applyAlignment="1" applyProtection="1">
      <alignment vertical="center"/>
      <protection locked="0"/>
    </xf>
    <xf numFmtId="164" fontId="4" fillId="0" borderId="52" xfId="0" applyNumberFormat="1" applyFont="1" applyBorder="1" applyAlignment="1" applyProtection="1">
      <alignment vertical="center"/>
    </xf>
    <xf numFmtId="164" fontId="2" fillId="0" borderId="52" xfId="0" applyNumberFormat="1" applyFont="1" applyBorder="1" applyAlignment="1" applyProtection="1">
      <alignment vertical="center"/>
    </xf>
    <xf numFmtId="164" fontId="2" fillId="4" borderId="6" xfId="0" applyNumberFormat="1" applyFont="1" applyFill="1" applyBorder="1" applyAlignment="1" applyProtection="1">
      <alignment vertical="center"/>
      <protection locked="0"/>
    </xf>
    <xf numFmtId="164" fontId="2" fillId="4" borderId="4" xfId="0" applyNumberFormat="1" applyFont="1" applyFill="1" applyBorder="1" applyAlignment="1" applyProtection="1">
      <alignment vertical="center"/>
      <protection locked="0"/>
    </xf>
    <xf numFmtId="164" fontId="2" fillId="4" borderId="55" xfId="0" applyNumberFormat="1" applyFont="1" applyFill="1" applyBorder="1" applyAlignment="1" applyProtection="1">
      <alignment vertical="center"/>
      <protection locked="0"/>
    </xf>
    <xf numFmtId="164" fontId="4" fillId="4" borderId="55" xfId="0" applyNumberFormat="1" applyFont="1" applyFill="1" applyBorder="1" applyAlignment="1" applyProtection="1">
      <alignment vertical="center"/>
      <protection locked="0"/>
    </xf>
    <xf numFmtId="0" fontId="2" fillId="0" borderId="0" xfId="0" applyFont="1" applyBorder="1" applyProtection="1"/>
    <xf numFmtId="164" fontId="4" fillId="0" borderId="0" xfId="0" applyNumberFormat="1" applyFont="1" applyBorder="1" applyAlignment="1" applyProtection="1">
      <alignment vertical="center"/>
    </xf>
    <xf numFmtId="164" fontId="2" fillId="0" borderId="0" xfId="0" applyNumberFormat="1" applyFont="1" applyBorder="1" applyAlignment="1" applyProtection="1">
      <alignment vertical="center"/>
    </xf>
    <xf numFmtId="164" fontId="2" fillId="4" borderId="56" xfId="0" applyNumberFormat="1" applyFont="1" applyFill="1" applyBorder="1" applyAlignment="1" applyProtection="1">
      <alignment vertical="center"/>
      <protection locked="0"/>
    </xf>
    <xf numFmtId="164" fontId="2" fillId="4" borderId="57" xfId="0" applyNumberFormat="1" applyFont="1" applyFill="1" applyBorder="1" applyAlignment="1" applyProtection="1">
      <alignment vertical="center"/>
      <protection locked="0"/>
    </xf>
    <xf numFmtId="3" fontId="4" fillId="0" borderId="0" xfId="0" applyNumberFormat="1" applyFont="1" applyBorder="1" applyAlignment="1" applyProtection="1">
      <alignment vertical="center"/>
    </xf>
    <xf numFmtId="164" fontId="4" fillId="0" borderId="0" xfId="0" applyNumberFormat="1" applyFont="1" applyBorder="1" applyAlignment="1" applyProtection="1">
      <alignment horizontal="right" vertical="center"/>
    </xf>
    <xf numFmtId="0" fontId="2" fillId="4" borderId="55" xfId="0" applyFont="1" applyFill="1" applyBorder="1" applyProtection="1">
      <protection locked="0"/>
    </xf>
    <xf numFmtId="0" fontId="4" fillId="4" borderId="58" xfId="0" applyFont="1" applyFill="1" applyBorder="1" applyAlignment="1" applyProtection="1">
      <alignment horizontal="center" wrapText="1"/>
      <protection locked="0"/>
    </xf>
    <xf numFmtId="0" fontId="6" fillId="0" borderId="0" xfId="0" applyFont="1" applyBorder="1" applyProtection="1"/>
    <xf numFmtId="0" fontId="17" fillId="0" borderId="0" xfId="0" applyFont="1" applyBorder="1" applyProtection="1"/>
    <xf numFmtId="0" fontId="6" fillId="0" borderId="0" xfId="0" applyFont="1" applyBorder="1" applyAlignment="1" applyProtection="1">
      <alignment vertical="center"/>
    </xf>
    <xf numFmtId="0" fontId="6" fillId="0" borderId="0" xfId="0" applyFont="1" applyBorder="1" applyAlignment="1" applyProtection="1">
      <alignment horizontal="left" vertical="center" indent="1"/>
    </xf>
    <xf numFmtId="0" fontId="2" fillId="0" borderId="0" xfId="0" applyFont="1" applyBorder="1" applyAlignment="1" applyProtection="1">
      <alignment horizontal="left" vertical="center" wrapText="1"/>
    </xf>
    <xf numFmtId="0" fontId="6" fillId="0" borderId="0" xfId="0" applyFont="1" applyBorder="1" applyAlignment="1" applyProtection="1">
      <alignment horizontal="left" vertical="center" wrapText="1"/>
    </xf>
    <xf numFmtId="0" fontId="7" fillId="5" borderId="2" xfId="0" applyFont="1" applyFill="1" applyBorder="1" applyAlignment="1" applyProtection="1">
      <alignment vertical="center"/>
    </xf>
    <xf numFmtId="0" fontId="6" fillId="0" borderId="0" xfId="0" applyFont="1" applyBorder="1" applyAlignment="1" applyProtection="1">
      <alignment horizontal="left"/>
    </xf>
    <xf numFmtId="0" fontId="14" fillId="0" borderId="0" xfId="0" applyFont="1" applyBorder="1" applyAlignment="1" applyProtection="1">
      <alignment horizontal="left"/>
    </xf>
    <xf numFmtId="0" fontId="6" fillId="0" borderId="0" xfId="0" applyFont="1" applyBorder="1" applyAlignment="1" applyProtection="1">
      <alignment horizontal="left" indent="1"/>
    </xf>
    <xf numFmtId="0" fontId="22" fillId="0" borderId="0" xfId="0" quotePrefix="1" applyFont="1" applyBorder="1" applyAlignment="1" applyProtection="1">
      <alignment horizontal="left" wrapText="1" indent="1"/>
    </xf>
    <xf numFmtId="3" fontId="6" fillId="0" borderId="0" xfId="0" applyNumberFormat="1" applyFont="1" applyBorder="1" applyAlignment="1" applyProtection="1">
      <alignment horizontal="left" indent="1"/>
    </xf>
    <xf numFmtId="3" fontId="14" fillId="0" borderId="0" xfId="0" applyNumberFormat="1" applyFont="1" applyBorder="1" applyAlignment="1" applyProtection="1">
      <alignment horizontal="left"/>
    </xf>
    <xf numFmtId="3" fontId="2" fillId="0" borderId="0" xfId="0" applyNumberFormat="1" applyFont="1" applyBorder="1" applyAlignment="1" applyProtection="1">
      <alignment horizontal="left" vertical="center" wrapText="1" indent="1"/>
    </xf>
    <xf numFmtId="3" fontId="2" fillId="0" borderId="0" xfId="0" applyNumberFormat="1" applyFont="1" applyBorder="1" applyAlignment="1" applyProtection="1">
      <alignment horizontal="left" vertical="center" indent="1"/>
    </xf>
    <xf numFmtId="0" fontId="2" fillId="0" borderId="0" xfId="0" applyFont="1" applyBorder="1" applyAlignment="1" applyProtection="1">
      <alignment horizontal="left" vertical="center" indent="1"/>
    </xf>
    <xf numFmtId="0" fontId="14" fillId="6" borderId="0" xfId="0" applyFont="1" applyFill="1" applyBorder="1" applyAlignment="1" applyProtection="1">
      <alignment horizontal="left"/>
    </xf>
    <xf numFmtId="0" fontId="6" fillId="6" borderId="0" xfId="0" applyFont="1" applyFill="1" applyBorder="1" applyAlignment="1" applyProtection="1">
      <alignment horizontal="left"/>
    </xf>
    <xf numFmtId="0" fontId="2" fillId="6" borderId="0" xfId="0" applyFont="1" applyFill="1" applyBorder="1" applyAlignment="1" applyProtection="1">
      <alignment horizontal="left" wrapText="1" indent="1"/>
    </xf>
    <xf numFmtId="0" fontId="2" fillId="6" borderId="0" xfId="0" quotePrefix="1" applyFont="1" applyFill="1" applyBorder="1" applyAlignment="1" applyProtection="1">
      <alignment horizontal="left" wrapText="1" indent="2"/>
    </xf>
    <xf numFmtId="0" fontId="6" fillId="0" borderId="0" xfId="0" quotePrefix="1" applyFont="1" applyBorder="1" applyAlignment="1" applyProtection="1">
      <alignment horizontal="left" indent="2"/>
    </xf>
    <xf numFmtId="0" fontId="6" fillId="0" borderId="0" xfId="0" applyFont="1" applyBorder="1" applyAlignment="1" applyProtection="1">
      <alignment horizontal="left" indent="2"/>
    </xf>
    <xf numFmtId="0" fontId="32" fillId="0" borderId="0" xfId="0" applyFont="1" applyBorder="1" applyProtection="1"/>
    <xf numFmtId="0" fontId="11" fillId="7" borderId="0" xfId="0" applyFont="1" applyFill="1" applyBorder="1" applyAlignment="1" applyProtection="1">
      <alignment vertical="center"/>
    </xf>
    <xf numFmtId="0" fontId="7" fillId="7" borderId="0" xfId="0" applyFont="1" applyFill="1" applyBorder="1" applyAlignment="1" applyProtection="1">
      <alignment vertical="center"/>
    </xf>
    <xf numFmtId="0" fontId="6" fillId="0" borderId="0" xfId="0" applyFont="1" applyBorder="1" applyAlignment="1" applyProtection="1">
      <alignment horizontal="left" wrapText="1"/>
    </xf>
    <xf numFmtId="0" fontId="32" fillId="0" borderId="0" xfId="0" applyFont="1" applyBorder="1" applyAlignment="1" applyProtection="1">
      <alignment horizontal="left" wrapText="1"/>
    </xf>
    <xf numFmtId="0" fontId="11" fillId="0" borderId="0" xfId="0" applyFont="1" applyBorder="1" applyAlignment="1" applyProtection="1">
      <alignment horizontal="left" wrapText="1" indent="1"/>
    </xf>
    <xf numFmtId="0" fontId="11" fillId="0" borderId="0" xfId="0" applyFont="1" applyBorder="1" applyAlignment="1" applyProtection="1">
      <alignment horizontal="left" wrapText="1" indent="3"/>
    </xf>
    <xf numFmtId="0" fontId="13" fillId="0" borderId="0" xfId="0" applyFont="1" applyBorder="1" applyAlignment="1" applyProtection="1">
      <alignment horizontal="left" wrapText="1" indent="2"/>
    </xf>
    <xf numFmtId="0" fontId="13" fillId="0" borderId="39" xfId="0" applyFont="1" applyBorder="1" applyAlignment="1" applyProtection="1">
      <alignment horizontal="left" wrapText="1" indent="2"/>
    </xf>
    <xf numFmtId="0" fontId="2" fillId="0" borderId="0" xfId="0" applyFont="1" applyBorder="1" applyAlignment="1" applyProtection="1">
      <alignment horizontal="left" vertical="top" wrapText="1"/>
    </xf>
    <xf numFmtId="0" fontId="4" fillId="0" borderId="0" xfId="0" applyFont="1" applyBorder="1" applyAlignment="1" applyProtection="1">
      <alignment wrapText="1"/>
    </xf>
    <xf numFmtId="0" fontId="2" fillId="0" borderId="0" xfId="0" applyFont="1" applyBorder="1" applyAlignment="1" applyProtection="1">
      <alignment wrapText="1"/>
    </xf>
    <xf numFmtId="0" fontId="2" fillId="0" borderId="0" xfId="0" applyFont="1" applyBorder="1" applyAlignment="1" applyProtection="1">
      <alignment vertical="center" wrapText="1"/>
    </xf>
    <xf numFmtId="0" fontId="2" fillId="7" borderId="0" xfId="0" applyFont="1" applyFill="1" applyProtection="1"/>
    <xf numFmtId="165" fontId="2" fillId="4" borderId="51" xfId="1" applyNumberFormat="1" applyFont="1" applyFill="1" applyBorder="1" applyAlignment="1" applyProtection="1">
      <alignment vertical="center"/>
    </xf>
    <xf numFmtId="164" fontId="4" fillId="4" borderId="38" xfId="0" applyNumberFormat="1" applyFont="1" applyFill="1" applyBorder="1" applyAlignment="1" applyProtection="1">
      <alignment vertical="center"/>
      <protection locked="0"/>
    </xf>
    <xf numFmtId="164" fontId="2" fillId="4" borderId="37" xfId="0" applyNumberFormat="1" applyFont="1" applyFill="1" applyBorder="1" applyAlignment="1" applyProtection="1">
      <alignment vertical="center"/>
      <protection locked="0"/>
    </xf>
    <xf numFmtId="164" fontId="2" fillId="4" borderId="52" xfId="0" applyNumberFormat="1" applyFont="1" applyFill="1" applyBorder="1" applyAlignment="1" applyProtection="1">
      <alignment vertical="center"/>
      <protection locked="0"/>
    </xf>
    <xf numFmtId="164" fontId="2" fillId="4" borderId="59" xfId="0" applyNumberFormat="1" applyFont="1" applyFill="1" applyBorder="1" applyAlignment="1" applyProtection="1">
      <alignment vertical="center"/>
      <protection locked="0"/>
    </xf>
    <xf numFmtId="0" fontId="2" fillId="7" borderId="0" xfId="0" applyFont="1" applyFill="1" applyBorder="1" applyProtection="1"/>
    <xf numFmtId="0" fontId="5" fillId="7" borderId="0" xfId="0" applyFont="1" applyFill="1" applyBorder="1" applyProtection="1"/>
    <xf numFmtId="0" fontId="4" fillId="7" borderId="0" xfId="0" applyFont="1" applyFill="1" applyBorder="1" applyProtection="1"/>
    <xf numFmtId="0" fontId="2" fillId="7" borderId="3" xfId="0" applyFont="1" applyFill="1" applyBorder="1" applyProtection="1"/>
    <xf numFmtId="0" fontId="2" fillId="0" borderId="39" xfId="0" applyFont="1" applyBorder="1" applyAlignment="1" applyProtection="1">
      <alignment vertical="center"/>
    </xf>
    <xf numFmtId="0" fontId="0" fillId="3" borderId="0" xfId="0" applyFill="1" applyBorder="1" applyProtection="1"/>
    <xf numFmtId="0" fontId="22" fillId="7" borderId="55" xfId="0" applyFont="1" applyFill="1" applyBorder="1" applyProtection="1"/>
    <xf numFmtId="0" fontId="27" fillId="7" borderId="55" xfId="0" applyFont="1" applyFill="1" applyBorder="1" applyProtection="1"/>
    <xf numFmtId="0" fontId="28" fillId="7" borderId="55" xfId="0" applyFont="1" applyFill="1" applyBorder="1" applyProtection="1"/>
    <xf numFmtId="0" fontId="23" fillId="7" borderId="55" xfId="0" applyFont="1" applyFill="1" applyBorder="1" applyAlignment="1" applyProtection="1">
      <alignment horizontal="center"/>
    </xf>
    <xf numFmtId="0" fontId="22" fillId="7" borderId="55" xfId="0" applyFont="1" applyFill="1" applyBorder="1" applyAlignment="1" applyProtection="1">
      <alignment wrapText="1"/>
    </xf>
    <xf numFmtId="0" fontId="0" fillId="3" borderId="29" xfId="0" applyFill="1" applyBorder="1" applyProtection="1"/>
    <xf numFmtId="0" fontId="0" fillId="0" borderId="0" xfId="0" applyAlignment="1">
      <alignment vertical="center" wrapText="1"/>
    </xf>
    <xf numFmtId="0" fontId="2" fillId="0" borderId="0" xfId="0" applyFont="1"/>
    <xf numFmtId="0" fontId="2" fillId="0" borderId="43" xfId="0" applyFont="1" applyBorder="1"/>
    <xf numFmtId="0" fontId="2" fillId="0" borderId="45" xfId="0" applyFont="1" applyBorder="1"/>
    <xf numFmtId="0" fontId="2" fillId="0" borderId="12" xfId="0" applyFont="1" applyBorder="1"/>
    <xf numFmtId="0" fontId="5" fillId="0" borderId="0" xfId="0" applyFont="1" applyBorder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6" fillId="0" borderId="0" xfId="0" applyFont="1" applyProtection="1"/>
    <xf numFmtId="0" fontId="2" fillId="4" borderId="5" xfId="0" applyFont="1" applyFill="1" applyBorder="1" applyAlignment="1" applyProtection="1">
      <alignment horizontal="right" vertical="center"/>
    </xf>
    <xf numFmtId="0" fontId="2" fillId="2" borderId="62" xfId="0" applyFont="1" applyFill="1" applyBorder="1" applyProtection="1"/>
    <xf numFmtId="0" fontId="22" fillId="7" borderId="55" xfId="0" applyFont="1" applyFill="1" applyBorder="1" applyAlignment="1" applyProtection="1">
      <alignment horizontal="left" vertical="top" wrapText="1"/>
    </xf>
    <xf numFmtId="0" fontId="22" fillId="7" borderId="0" xfId="0" applyFont="1" applyFill="1" applyBorder="1" applyAlignment="1" applyProtection="1">
      <alignment horizontal="left" vertical="top" wrapText="1"/>
    </xf>
    <xf numFmtId="0" fontId="22" fillId="7" borderId="0" xfId="0" applyFont="1" applyFill="1" applyBorder="1" applyAlignment="1" applyProtection="1">
      <alignment horizontal="left"/>
    </xf>
    <xf numFmtId="0" fontId="2" fillId="4" borderId="5" xfId="0" applyFont="1" applyFill="1" applyBorder="1" applyAlignment="1" applyProtection="1">
      <alignment horizontal="right" vertical="center"/>
      <protection locked="0"/>
    </xf>
    <xf numFmtId="0" fontId="2" fillId="2" borderId="0" xfId="0" applyFont="1" applyFill="1" applyBorder="1" applyProtection="1"/>
    <xf numFmtId="0" fontId="12" fillId="0" borderId="63" xfId="0" applyFont="1" applyBorder="1" applyAlignment="1" applyProtection="1">
      <alignment wrapText="1"/>
    </xf>
    <xf numFmtId="0" fontId="12" fillId="0" borderId="64" xfId="0" applyFont="1" applyBorder="1" applyAlignment="1" applyProtection="1">
      <alignment wrapText="1"/>
    </xf>
    <xf numFmtId="0" fontId="12" fillId="0" borderId="66" xfId="0" applyFont="1" applyBorder="1" applyAlignment="1" applyProtection="1">
      <alignment wrapText="1"/>
    </xf>
    <xf numFmtId="0" fontId="12" fillId="0" borderId="0" xfId="0" applyFont="1" applyBorder="1" applyAlignment="1" applyProtection="1">
      <alignment wrapText="1"/>
    </xf>
    <xf numFmtId="0" fontId="12" fillId="0" borderId="67" xfId="0" applyFont="1" applyBorder="1" applyAlignment="1" applyProtection="1">
      <alignment wrapText="1"/>
    </xf>
    <xf numFmtId="0" fontId="4" fillId="0" borderId="66" xfId="0" applyFont="1" applyBorder="1" applyAlignment="1" applyProtection="1">
      <alignment wrapText="1"/>
    </xf>
    <xf numFmtId="0" fontId="3" fillId="0" borderId="0" xfId="0" applyFont="1" applyBorder="1" applyProtection="1"/>
    <xf numFmtId="0" fontId="3" fillId="0" borderId="67" xfId="0" applyFont="1" applyBorder="1" applyProtection="1"/>
    <xf numFmtId="0" fontId="17" fillId="0" borderId="66" xfId="0" applyFont="1" applyBorder="1" applyProtection="1"/>
    <xf numFmtId="0" fontId="6" fillId="0" borderId="66" xfId="0" applyFont="1" applyBorder="1" applyAlignment="1" applyProtection="1">
      <alignment vertical="center"/>
    </xf>
    <xf numFmtId="0" fontId="6" fillId="0" borderId="66" xfId="0" applyFont="1" applyBorder="1" applyAlignment="1" applyProtection="1">
      <alignment horizontal="left" vertical="center"/>
    </xf>
    <xf numFmtId="0" fontId="6" fillId="0" borderId="66" xfId="0" applyFont="1" applyBorder="1" applyAlignment="1">
      <alignment horizontal="left" vertical="center"/>
    </xf>
    <xf numFmtId="0" fontId="6" fillId="0" borderId="67" xfId="0" applyFont="1" applyBorder="1" applyAlignment="1" applyProtection="1">
      <alignment horizontal="left" vertical="center"/>
    </xf>
    <xf numFmtId="0" fontId="4" fillId="0" borderId="67" xfId="0" applyFont="1" applyBorder="1" applyAlignment="1" applyProtection="1">
      <alignment vertical="center" wrapText="1"/>
    </xf>
    <xf numFmtId="0" fontId="6" fillId="0" borderId="66" xfId="0" applyFont="1" applyBorder="1" applyAlignment="1" applyProtection="1">
      <alignment horizontal="left" vertical="center" indent="1"/>
    </xf>
    <xf numFmtId="165" fontId="2" fillId="4" borderId="71" xfId="1" applyNumberFormat="1" applyFont="1" applyFill="1" applyBorder="1" applyAlignment="1" applyProtection="1">
      <alignment vertical="center"/>
      <protection locked="0"/>
    </xf>
    <xf numFmtId="10" fontId="2" fillId="0" borderId="72" xfId="1" applyNumberFormat="1" applyFont="1" applyBorder="1" applyAlignment="1" applyProtection="1">
      <alignment vertical="center"/>
    </xf>
    <xf numFmtId="0" fontId="2" fillId="0" borderId="67" xfId="0" applyFont="1" applyBorder="1" applyAlignment="1" applyProtection="1">
      <alignment horizontal="left" vertical="center"/>
    </xf>
    <xf numFmtId="0" fontId="2" fillId="0" borderId="66" xfId="0" applyFont="1" applyBorder="1" applyAlignment="1" applyProtection="1">
      <alignment horizontal="left" vertical="center"/>
    </xf>
    <xf numFmtId="0" fontId="2" fillId="0" borderId="66" xfId="0" applyFont="1" applyBorder="1" applyAlignment="1" applyProtection="1">
      <alignment horizontal="left" vertical="center" wrapText="1"/>
    </xf>
    <xf numFmtId="0" fontId="2" fillId="0" borderId="0" xfId="0" applyFont="1" applyBorder="1" applyAlignment="1">
      <alignment horizontal="left" vertical="center"/>
    </xf>
    <xf numFmtId="0" fontId="2" fillId="0" borderId="67" xfId="0" applyFont="1" applyBorder="1" applyAlignment="1">
      <alignment horizontal="left" vertical="center"/>
    </xf>
    <xf numFmtId="0" fontId="6" fillId="0" borderId="66" xfId="0" applyFont="1" applyBorder="1" applyAlignment="1">
      <alignment horizontal="left" vertical="center" wrapText="1"/>
    </xf>
    <xf numFmtId="0" fontId="5" fillId="0" borderId="66" xfId="0" applyFont="1" applyBorder="1" applyAlignment="1" applyProtection="1">
      <alignment horizontal="left" vertical="center"/>
    </xf>
    <xf numFmtId="0" fontId="2" fillId="0" borderId="66" xfId="0" applyFont="1" applyBorder="1" applyProtection="1"/>
    <xf numFmtId="0" fontId="7" fillId="5" borderId="74" xfId="0" applyFont="1" applyFill="1" applyBorder="1" applyAlignment="1" applyProtection="1">
      <alignment vertical="center"/>
    </xf>
    <xf numFmtId="0" fontId="7" fillId="5" borderId="75" xfId="0" applyFont="1" applyFill="1" applyBorder="1" applyAlignment="1" applyProtection="1">
      <alignment horizontal="center" wrapText="1"/>
    </xf>
    <xf numFmtId="0" fontId="6" fillId="0" borderId="66" xfId="0" applyFont="1" applyBorder="1" applyAlignment="1" applyProtection="1">
      <alignment horizontal="left"/>
    </xf>
    <xf numFmtId="164" fontId="2" fillId="4" borderId="76" xfId="0" applyNumberFormat="1" applyFont="1" applyFill="1" applyBorder="1" applyAlignment="1" applyProtection="1">
      <alignment vertical="center"/>
      <protection locked="0"/>
    </xf>
    <xf numFmtId="164" fontId="2" fillId="4" borderId="77" xfId="0" applyNumberFormat="1" applyFont="1" applyFill="1" applyBorder="1" applyAlignment="1" applyProtection="1">
      <alignment vertical="center"/>
      <protection locked="0"/>
    </xf>
    <xf numFmtId="0" fontId="14" fillId="0" borderId="66" xfId="0" applyFont="1" applyBorder="1" applyAlignment="1" applyProtection="1">
      <alignment horizontal="left"/>
    </xf>
    <xf numFmtId="164" fontId="4" fillId="0" borderId="72" xfId="0" applyNumberFormat="1" applyFont="1" applyBorder="1" applyAlignment="1" applyProtection="1">
      <alignment vertical="center"/>
    </xf>
    <xf numFmtId="164" fontId="2" fillId="4" borderId="79" xfId="0" applyNumberFormat="1" applyFont="1" applyFill="1" applyBorder="1" applyAlignment="1" applyProtection="1">
      <alignment vertical="center"/>
      <protection locked="0"/>
    </xf>
    <xf numFmtId="164" fontId="2" fillId="4" borderId="73" xfId="0" applyNumberFormat="1" applyFont="1" applyFill="1" applyBorder="1" applyAlignment="1" applyProtection="1">
      <alignment vertical="center"/>
      <protection locked="0"/>
    </xf>
    <xf numFmtId="164" fontId="2" fillId="4" borderId="67" xfId="0" applyNumberFormat="1" applyFont="1" applyFill="1" applyBorder="1" applyAlignment="1" applyProtection="1">
      <alignment vertical="center"/>
      <protection locked="0"/>
    </xf>
    <xf numFmtId="164" fontId="2" fillId="0" borderId="72" xfId="0" applyNumberFormat="1" applyFont="1" applyBorder="1" applyAlignment="1" applyProtection="1">
      <alignment vertical="center"/>
    </xf>
    <xf numFmtId="0" fontId="6" fillId="0" borderId="66" xfId="0" applyFont="1" applyBorder="1" applyAlignment="1" applyProtection="1">
      <alignment horizontal="left" indent="1"/>
    </xf>
    <xf numFmtId="164" fontId="2" fillId="4" borderId="68" xfId="0" applyNumberFormat="1" applyFont="1" applyFill="1" applyBorder="1" applyAlignment="1" applyProtection="1">
      <alignment vertical="center"/>
      <protection locked="0"/>
    </xf>
    <xf numFmtId="164" fontId="2" fillId="4" borderId="70" xfId="0" applyNumberFormat="1" applyFont="1" applyFill="1" applyBorder="1" applyAlignment="1" applyProtection="1">
      <alignment vertical="center"/>
      <protection locked="0"/>
    </xf>
    <xf numFmtId="164" fontId="2" fillId="4" borderId="80" xfId="0" applyNumberFormat="1" applyFont="1" applyFill="1" applyBorder="1" applyAlignment="1" applyProtection="1">
      <alignment vertical="center"/>
      <protection locked="0"/>
    </xf>
    <xf numFmtId="0" fontId="22" fillId="0" borderId="66" xfId="0" quotePrefix="1" applyFont="1" applyBorder="1" applyAlignment="1" applyProtection="1">
      <alignment horizontal="left" wrapText="1" indent="1"/>
    </xf>
    <xf numFmtId="0" fontId="2" fillId="0" borderId="67" xfId="0" applyFont="1" applyBorder="1" applyProtection="1"/>
    <xf numFmtId="3" fontId="6" fillId="0" borderId="66" xfId="0" applyNumberFormat="1" applyFont="1" applyBorder="1" applyAlignment="1" applyProtection="1">
      <alignment horizontal="left" indent="1"/>
    </xf>
    <xf numFmtId="164" fontId="2" fillId="4" borderId="69" xfId="0" applyNumberFormat="1" applyFont="1" applyFill="1" applyBorder="1" applyAlignment="1" applyProtection="1">
      <alignment vertical="center"/>
      <protection locked="0"/>
    </xf>
    <xf numFmtId="3" fontId="14" fillId="0" borderId="66" xfId="0" applyNumberFormat="1" applyFont="1" applyBorder="1" applyAlignment="1" applyProtection="1">
      <alignment horizontal="left"/>
    </xf>
    <xf numFmtId="164" fontId="4" fillId="0" borderId="67" xfId="0" applyNumberFormat="1" applyFont="1" applyBorder="1" applyAlignment="1" applyProtection="1">
      <alignment vertical="center"/>
    </xf>
    <xf numFmtId="164" fontId="2" fillId="0" borderId="67" xfId="0" applyNumberFormat="1" applyFont="1" applyBorder="1" applyAlignment="1" applyProtection="1">
      <alignment vertical="center"/>
    </xf>
    <xf numFmtId="3" fontId="2" fillId="0" borderId="66" xfId="0" applyNumberFormat="1" applyFont="1" applyBorder="1" applyAlignment="1" applyProtection="1">
      <alignment horizontal="left" vertical="center" wrapText="1" indent="1"/>
    </xf>
    <xf numFmtId="3" fontId="2" fillId="0" borderId="66" xfId="0" applyNumberFormat="1" applyFont="1" applyBorder="1" applyAlignment="1" applyProtection="1">
      <alignment horizontal="left" vertical="center" indent="1"/>
    </xf>
    <xf numFmtId="0" fontId="2" fillId="0" borderId="66" xfId="0" applyFont="1" applyBorder="1" applyAlignment="1" applyProtection="1">
      <alignment horizontal="left" vertical="center" indent="1"/>
    </xf>
    <xf numFmtId="164" fontId="2" fillId="4" borderId="81" xfId="0" applyNumberFormat="1" applyFont="1" applyFill="1" applyBorder="1" applyAlignment="1" applyProtection="1">
      <alignment vertical="center"/>
      <protection locked="0"/>
    </xf>
    <xf numFmtId="0" fontId="14" fillId="6" borderId="66" xfId="0" applyFont="1" applyFill="1" applyBorder="1" applyAlignment="1" applyProtection="1">
      <alignment horizontal="left"/>
    </xf>
    <xf numFmtId="0" fontId="6" fillId="6" borderId="66" xfId="0" applyFont="1" applyFill="1" applyBorder="1" applyAlignment="1" applyProtection="1">
      <alignment horizontal="left"/>
    </xf>
    <xf numFmtId="0" fontId="2" fillId="6" borderId="66" xfId="0" applyFont="1" applyFill="1" applyBorder="1" applyAlignment="1" applyProtection="1">
      <alignment horizontal="left" wrapText="1" indent="1"/>
    </xf>
    <xf numFmtId="0" fontId="2" fillId="6" borderId="66" xfId="0" quotePrefix="1" applyFont="1" applyFill="1" applyBorder="1" applyAlignment="1" applyProtection="1">
      <alignment horizontal="left" wrapText="1" indent="2"/>
    </xf>
    <xf numFmtId="0" fontId="2" fillId="6" borderId="66" xfId="0" applyFont="1" applyFill="1" applyBorder="1" applyAlignment="1">
      <alignment horizontal="left" wrapText="1" indent="1"/>
    </xf>
    <xf numFmtId="164" fontId="2" fillId="4" borderId="82" xfId="0" applyNumberFormat="1" applyFont="1" applyFill="1" applyBorder="1" applyAlignment="1" applyProtection="1">
      <alignment vertical="center"/>
      <protection locked="0"/>
    </xf>
    <xf numFmtId="0" fontId="6" fillId="0" borderId="66" xfId="0" quotePrefix="1" applyFont="1" applyBorder="1" applyAlignment="1" applyProtection="1">
      <alignment horizontal="left" indent="2"/>
    </xf>
    <xf numFmtId="3" fontId="4" fillId="0" borderId="67" xfId="0" applyNumberFormat="1" applyFont="1" applyBorder="1" applyAlignment="1" applyProtection="1">
      <alignment vertical="center"/>
    </xf>
    <xf numFmtId="164" fontId="4" fillId="0" borderId="67" xfId="0" applyNumberFormat="1" applyFont="1" applyBorder="1" applyAlignment="1" applyProtection="1">
      <alignment horizontal="right" vertical="center"/>
    </xf>
    <xf numFmtId="0" fontId="32" fillId="0" borderId="66" xfId="0" applyFont="1" applyBorder="1"/>
    <xf numFmtId="0" fontId="2" fillId="4" borderId="0" xfId="0" applyFont="1" applyFill="1" applyBorder="1" applyProtection="1">
      <protection locked="0"/>
    </xf>
    <xf numFmtId="0" fontId="2" fillId="4" borderId="80" xfId="0" applyFont="1" applyFill="1" applyBorder="1" applyProtection="1">
      <protection locked="0"/>
    </xf>
    <xf numFmtId="0" fontId="6" fillId="0" borderId="66" xfId="0" applyFont="1" applyBorder="1" applyAlignment="1" applyProtection="1">
      <alignment horizontal="left" wrapText="1"/>
    </xf>
    <xf numFmtId="0" fontId="6" fillId="0" borderId="66" xfId="0" quotePrefix="1" applyFont="1" applyBorder="1" applyAlignment="1" applyProtection="1">
      <alignment horizontal="left" wrapText="1"/>
    </xf>
    <xf numFmtId="0" fontId="32" fillId="0" borderId="66" xfId="0" applyFont="1" applyBorder="1" applyAlignment="1" applyProtection="1">
      <alignment horizontal="left" wrapText="1"/>
    </xf>
    <xf numFmtId="0" fontId="11" fillId="7" borderId="66" xfId="0" applyFont="1" applyFill="1" applyBorder="1" applyAlignment="1" applyProtection="1">
      <alignment vertical="center"/>
    </xf>
    <xf numFmtId="0" fontId="11" fillId="7" borderId="66" xfId="0" quotePrefix="1" applyFont="1" applyFill="1" applyBorder="1" applyAlignment="1" applyProtection="1">
      <alignment vertical="center"/>
    </xf>
    <xf numFmtId="0" fontId="6" fillId="0" borderId="66" xfId="0" applyFont="1" applyBorder="1"/>
    <xf numFmtId="0" fontId="7" fillId="7" borderId="67" xfId="0" applyFont="1" applyFill="1" applyBorder="1" applyAlignment="1" applyProtection="1">
      <alignment horizontal="center" wrapText="1"/>
    </xf>
    <xf numFmtId="0" fontId="38" fillId="0" borderId="66" xfId="0" applyFont="1" applyBorder="1" applyAlignment="1">
      <alignment vertical="center" wrapText="1"/>
    </xf>
    <xf numFmtId="0" fontId="2" fillId="0" borderId="67" xfId="0" applyFont="1" applyBorder="1" applyAlignment="1" applyProtection="1">
      <alignment vertical="center"/>
    </xf>
    <xf numFmtId="0" fontId="11" fillId="0" borderId="66" xfId="0" applyFont="1" applyBorder="1" applyAlignment="1">
      <alignment horizontal="left" wrapText="1" indent="1"/>
    </xf>
    <xf numFmtId="164" fontId="2" fillId="4" borderId="83" xfId="0" applyNumberFormat="1" applyFont="1" applyFill="1" applyBorder="1" applyAlignment="1" applyProtection="1">
      <alignment vertical="center"/>
      <protection locked="0"/>
    </xf>
    <xf numFmtId="0" fontId="11" fillId="0" borderId="66" xfId="0" applyFont="1" applyBorder="1" applyAlignment="1">
      <alignment horizontal="left" wrapText="1" indent="3"/>
    </xf>
    <xf numFmtId="0" fontId="2" fillId="0" borderId="0" xfId="0" applyFont="1" applyBorder="1"/>
    <xf numFmtId="0" fontId="13" fillId="0" borderId="84" xfId="0" applyFont="1" applyBorder="1" applyAlignment="1">
      <alignment horizontal="left" wrapText="1" indent="2"/>
    </xf>
    <xf numFmtId="0" fontId="2" fillId="7" borderId="85" xfId="0" applyFont="1" applyFill="1" applyBorder="1" applyProtection="1"/>
    <xf numFmtId="0" fontId="8" fillId="0" borderId="66" xfId="0" applyFont="1" applyBorder="1" applyAlignment="1" applyProtection="1">
      <alignment horizontal="left" wrapText="1" indent="2"/>
    </xf>
    <xf numFmtId="0" fontId="2" fillId="0" borderId="66" xfId="0" applyFont="1" applyBorder="1" applyAlignment="1" applyProtection="1"/>
    <xf numFmtId="0" fontId="6" fillId="6" borderId="67" xfId="0" applyFont="1" applyFill="1" applyBorder="1" applyAlignment="1" applyProtection="1">
      <alignment vertical="center"/>
    </xf>
    <xf numFmtId="0" fontId="4" fillId="0" borderId="66" xfId="0" applyFont="1" applyBorder="1" applyAlignment="1" applyProtection="1">
      <alignment horizontal="left" vertical="center"/>
    </xf>
    <xf numFmtId="0" fontId="4" fillId="0" borderId="66" xfId="0" applyFont="1" applyBorder="1" applyAlignment="1" applyProtection="1">
      <alignment horizontal="left" vertical="center" wrapText="1"/>
    </xf>
    <xf numFmtId="0" fontId="2" fillId="0" borderId="66" xfId="0" applyFont="1" applyBorder="1" applyAlignment="1" applyProtection="1">
      <alignment vertical="center"/>
    </xf>
    <xf numFmtId="3" fontId="2" fillId="7" borderId="67" xfId="0" applyNumberFormat="1" applyFont="1" applyFill="1" applyBorder="1" applyAlignment="1" applyProtection="1">
      <alignment horizontal="center" vertical="center"/>
    </xf>
    <xf numFmtId="0" fontId="2" fillId="0" borderId="66" xfId="0" applyFont="1" applyBorder="1" applyAlignment="1" applyProtection="1">
      <alignment horizontal="left" vertical="top" wrapText="1"/>
    </xf>
    <xf numFmtId="0" fontId="6" fillId="0" borderId="67" xfId="0" applyFont="1" applyBorder="1" applyProtection="1"/>
    <xf numFmtId="0" fontId="2" fillId="0" borderId="66" xfId="0" applyFont="1" applyBorder="1" applyAlignment="1" applyProtection="1">
      <alignment wrapText="1"/>
    </xf>
    <xf numFmtId="0" fontId="2" fillId="0" borderId="66" xfId="0" applyFont="1" applyBorder="1" applyAlignment="1" applyProtection="1">
      <alignment vertical="center" wrapText="1"/>
    </xf>
    <xf numFmtId="0" fontId="2" fillId="0" borderId="88" xfId="0" applyFont="1" applyBorder="1" applyProtection="1"/>
    <xf numFmtId="0" fontId="2" fillId="0" borderId="89" xfId="0" applyFont="1" applyBorder="1" applyProtection="1"/>
    <xf numFmtId="0" fontId="2" fillId="0" borderId="90" xfId="0" applyFont="1" applyBorder="1" applyProtection="1"/>
    <xf numFmtId="0" fontId="7" fillId="5" borderId="2" xfId="0" applyFont="1" applyFill="1" applyBorder="1" applyAlignment="1" applyProtection="1">
      <alignment horizontal="center" vertical="center" wrapText="1"/>
    </xf>
    <xf numFmtId="0" fontId="7" fillId="5" borderId="75" xfId="0" applyFont="1" applyFill="1" applyBorder="1" applyAlignment="1" applyProtection="1">
      <alignment horizontal="center" vertical="center" wrapText="1"/>
    </xf>
    <xf numFmtId="0" fontId="0" fillId="7" borderId="63" xfId="0" applyFill="1" applyBorder="1" applyProtection="1"/>
    <xf numFmtId="0" fontId="27" fillId="7" borderId="91" xfId="0" applyFont="1" applyFill="1" applyBorder="1" applyProtection="1"/>
    <xf numFmtId="0" fontId="22" fillId="7" borderId="64" xfId="0" applyFont="1" applyFill="1" applyBorder="1" applyProtection="1"/>
    <xf numFmtId="0" fontId="22" fillId="7" borderId="92" xfId="0" applyFont="1" applyFill="1" applyBorder="1" applyProtection="1"/>
    <xf numFmtId="0" fontId="0" fillId="7" borderId="93" xfId="0" applyFill="1" applyBorder="1" applyProtection="1"/>
    <xf numFmtId="0" fontId="22" fillId="7" borderId="91" xfId="0" applyFont="1" applyFill="1" applyBorder="1" applyProtection="1"/>
    <xf numFmtId="0" fontId="0" fillId="7" borderId="66" xfId="0" applyFill="1" applyBorder="1" applyProtection="1"/>
    <xf numFmtId="0" fontId="22" fillId="7" borderId="67" xfId="0" applyFont="1" applyFill="1" applyBorder="1" applyProtection="1"/>
    <xf numFmtId="0" fontId="22" fillId="7" borderId="67" xfId="0" applyFont="1" applyFill="1" applyBorder="1" applyAlignment="1" applyProtection="1">
      <alignment horizontal="center"/>
    </xf>
    <xf numFmtId="0" fontId="0" fillId="7" borderId="94" xfId="0" applyFill="1" applyBorder="1" applyProtection="1"/>
    <xf numFmtId="0" fontId="23" fillId="7" borderId="67" xfId="0" applyFont="1" applyFill="1" applyBorder="1" applyAlignment="1" applyProtection="1">
      <alignment horizontal="center"/>
    </xf>
    <xf numFmtId="0" fontId="22" fillId="7" borderId="67" xfId="0" applyFont="1" applyFill="1" applyBorder="1" applyAlignment="1" applyProtection="1">
      <alignment horizontal="left" vertical="top"/>
    </xf>
    <xf numFmtId="0" fontId="22" fillId="7" borderId="95" xfId="0" applyFont="1" applyFill="1" applyBorder="1" applyAlignment="1" applyProtection="1">
      <alignment horizontal="center" vertical="center" wrapText="1"/>
    </xf>
    <xf numFmtId="0" fontId="22" fillId="7" borderId="95" xfId="0" applyFont="1" applyFill="1" applyBorder="1" applyProtection="1"/>
    <xf numFmtId="0" fontId="23" fillId="7" borderId="67" xfId="0" applyFont="1" applyFill="1" applyBorder="1" applyAlignment="1" applyProtection="1">
      <alignment horizontal="left"/>
    </xf>
    <xf numFmtId="0" fontId="22" fillId="7" borderId="67" xfId="0" applyFont="1" applyFill="1" applyBorder="1" applyAlignment="1" applyProtection="1">
      <alignment horizontal="left"/>
    </xf>
    <xf numFmtId="0" fontId="0" fillId="7" borderId="88" xfId="0" applyFill="1" applyBorder="1" applyProtection="1"/>
    <xf numFmtId="0" fontId="22" fillId="7" borderId="97" xfId="0" applyFont="1" applyFill="1" applyBorder="1" applyProtection="1"/>
    <xf numFmtId="0" fontId="22" fillId="7" borderId="98" xfId="0" applyFont="1" applyFill="1" applyBorder="1" applyProtection="1"/>
    <xf numFmtId="0" fontId="0" fillId="7" borderId="98" xfId="0" applyFill="1" applyBorder="1" applyProtection="1"/>
    <xf numFmtId="0" fontId="22" fillId="7" borderId="89" xfId="0" applyFont="1" applyFill="1" applyBorder="1" applyProtection="1"/>
    <xf numFmtId="0" fontId="22" fillId="7" borderId="90" xfId="0" applyFont="1" applyFill="1" applyBorder="1" applyProtection="1"/>
    <xf numFmtId="0" fontId="22" fillId="7" borderId="99" xfId="0" applyFont="1" applyFill="1" applyBorder="1" applyProtection="1"/>
    <xf numFmtId="0" fontId="28" fillId="7" borderId="55" xfId="0" applyFont="1" applyFill="1" applyBorder="1" applyAlignment="1" applyProtection="1"/>
    <xf numFmtId="0" fontId="2" fillId="0" borderId="84" xfId="0" applyFont="1" applyBorder="1" applyAlignment="1" applyProtection="1">
      <alignment vertical="center"/>
    </xf>
    <xf numFmtId="0" fontId="2" fillId="0" borderId="100" xfId="0" applyFont="1" applyBorder="1" applyProtection="1"/>
    <xf numFmtId="3" fontId="4" fillId="0" borderId="0" xfId="0" applyNumberFormat="1" applyFont="1" applyFill="1" applyBorder="1" applyAlignment="1" applyProtection="1">
      <alignment horizontal="center" vertical="center"/>
    </xf>
    <xf numFmtId="3" fontId="4" fillId="0" borderId="4" xfId="0" applyNumberFormat="1" applyFont="1" applyFill="1" applyBorder="1" applyAlignment="1" applyProtection="1">
      <alignment horizontal="center" vertical="center"/>
    </xf>
    <xf numFmtId="3" fontId="4" fillId="0" borderId="70" xfId="0" applyNumberFormat="1" applyFont="1" applyFill="1" applyBorder="1" applyAlignment="1" applyProtection="1">
      <alignment horizontal="center" vertical="center" wrapText="1"/>
    </xf>
    <xf numFmtId="0" fontId="22" fillId="7" borderId="101" xfId="0" applyFont="1" applyFill="1" applyBorder="1" applyProtection="1"/>
    <xf numFmtId="0" fontId="6" fillId="0" borderId="66" xfId="0" applyFont="1" applyBorder="1" applyAlignment="1" applyProtection="1">
      <alignment horizontal="left" indent="5"/>
    </xf>
    <xf numFmtId="164" fontId="2" fillId="4" borderId="50" xfId="0" applyNumberFormat="1" applyFont="1" applyFill="1" applyBorder="1" applyAlignment="1" applyProtection="1">
      <alignment horizontal="center" vertical="center"/>
      <protection locked="0"/>
    </xf>
    <xf numFmtId="164" fontId="2" fillId="4" borderId="69" xfId="0" applyNumberFormat="1" applyFont="1" applyFill="1" applyBorder="1" applyAlignment="1" applyProtection="1">
      <alignment horizontal="center" vertical="center"/>
      <protection locked="0"/>
    </xf>
    <xf numFmtId="164" fontId="11" fillId="4" borderId="38" xfId="0" applyNumberFormat="1" applyFont="1" applyFill="1" applyBorder="1" applyAlignment="1" applyProtection="1">
      <alignment horizontal="right" wrapText="1"/>
      <protection locked="0"/>
    </xf>
    <xf numFmtId="164" fontId="11" fillId="4" borderId="0" xfId="0" applyNumberFormat="1" applyFont="1" applyFill="1" applyBorder="1" applyAlignment="1" applyProtection="1">
      <alignment horizontal="right" wrapText="1"/>
      <protection locked="0"/>
    </xf>
    <xf numFmtId="164" fontId="11" fillId="4" borderId="73" xfId="0" applyNumberFormat="1" applyFont="1" applyFill="1" applyBorder="1" applyAlignment="1" applyProtection="1">
      <alignment horizontal="right" wrapText="1"/>
      <protection locked="0"/>
    </xf>
    <xf numFmtId="164" fontId="11" fillId="4" borderId="67" xfId="0" applyNumberFormat="1" applyFont="1" applyFill="1" applyBorder="1" applyAlignment="1" applyProtection="1">
      <alignment horizontal="right" wrapText="1"/>
      <protection locked="0"/>
    </xf>
    <xf numFmtId="3" fontId="2" fillId="6" borderId="0" xfId="0" applyNumberFormat="1" applyFont="1" applyFill="1" applyBorder="1" applyAlignment="1" applyProtection="1">
      <alignment horizontal="center" vertical="center"/>
    </xf>
    <xf numFmtId="14" fontId="7" fillId="5" borderId="2" xfId="0" applyNumberFormat="1" applyFont="1" applyFill="1" applyBorder="1" applyAlignment="1" applyProtection="1">
      <alignment horizontal="center" vertical="center" wrapText="1"/>
    </xf>
    <xf numFmtId="14" fontId="7" fillId="5" borderId="75" xfId="0" applyNumberFormat="1" applyFont="1" applyFill="1" applyBorder="1" applyAlignment="1" applyProtection="1">
      <alignment horizontal="center" vertical="center" wrapText="1"/>
    </xf>
    <xf numFmtId="164" fontId="2" fillId="4" borderId="5" xfId="0" applyNumberFormat="1" applyFont="1" applyFill="1" applyBorder="1" applyAlignment="1" applyProtection="1">
      <alignment horizontal="right" vertical="center"/>
      <protection locked="0"/>
    </xf>
    <xf numFmtId="164" fontId="2" fillId="4" borderId="102" xfId="0" applyNumberFormat="1" applyFont="1" applyFill="1" applyBorder="1" applyAlignment="1" applyProtection="1">
      <alignment vertical="center"/>
      <protection locked="0"/>
    </xf>
    <xf numFmtId="164" fontId="2" fillId="4" borderId="103" xfId="0" applyNumberFormat="1" applyFont="1" applyFill="1" applyBorder="1" applyAlignment="1" applyProtection="1">
      <alignment vertical="center"/>
      <protection locked="0"/>
    </xf>
    <xf numFmtId="164" fontId="2" fillId="4" borderId="81" xfId="0" applyNumberFormat="1" applyFont="1" applyFill="1" applyBorder="1" applyAlignment="1" applyProtection="1">
      <alignment horizontal="right" vertical="center"/>
      <protection locked="0"/>
    </xf>
    <xf numFmtId="3" fontId="2" fillId="6" borderId="0" xfId="0" applyNumberFormat="1" applyFont="1" applyFill="1" applyBorder="1" applyAlignment="1" applyProtection="1">
      <alignment horizontal="center"/>
    </xf>
    <xf numFmtId="3" fontId="2" fillId="4" borderId="87" xfId="0" applyNumberFormat="1" applyFont="1" applyFill="1" applyBorder="1" applyAlignment="1" applyProtection="1">
      <alignment vertical="center" wrapText="1"/>
      <protection locked="0"/>
    </xf>
    <xf numFmtId="0" fontId="22" fillId="9" borderId="14" xfId="0" applyFont="1" applyFill="1" applyBorder="1" applyAlignment="1" applyProtection="1">
      <alignment horizontal="center" vertical="center" wrapText="1"/>
    </xf>
    <xf numFmtId="0" fontId="22" fillId="9" borderId="23" xfId="0" applyFont="1" applyFill="1" applyBorder="1" applyAlignment="1" applyProtection="1">
      <alignment horizontal="center" vertical="center" wrapText="1"/>
    </xf>
    <xf numFmtId="0" fontId="22" fillId="9" borderId="15" xfId="0" applyFont="1" applyFill="1" applyBorder="1" applyAlignment="1" applyProtection="1">
      <alignment horizontal="center" vertical="center" wrapText="1"/>
    </xf>
    <xf numFmtId="0" fontId="22" fillId="7" borderId="0" xfId="0" applyFont="1" applyFill="1" applyBorder="1" applyAlignment="1" applyProtection="1">
      <alignment horizontal="center"/>
    </xf>
    <xf numFmtId="0" fontId="22" fillId="7" borderId="0" xfId="0" applyFont="1" applyFill="1" applyBorder="1" applyAlignment="1" applyProtection="1">
      <alignment horizontal="left" vertical="top"/>
    </xf>
    <xf numFmtId="0" fontId="22" fillId="7" borderId="101" xfId="0" applyFont="1" applyFill="1" applyBorder="1" applyAlignment="1" applyProtection="1">
      <alignment horizontal="center" vertical="center" wrapText="1"/>
    </xf>
    <xf numFmtId="0" fontId="0" fillId="7" borderId="105" xfId="0" applyFill="1" applyBorder="1" applyProtection="1"/>
    <xf numFmtId="0" fontId="0" fillId="7" borderId="104" xfId="0" applyFill="1" applyBorder="1" applyProtection="1"/>
    <xf numFmtId="0" fontId="0" fillId="7" borderId="106" xfId="0" applyFill="1" applyBorder="1" applyProtection="1"/>
    <xf numFmtId="3" fontId="2" fillId="4" borderId="68" xfId="0" applyNumberFormat="1" applyFont="1" applyFill="1" applyBorder="1" applyAlignment="1" applyProtection="1">
      <alignment vertical="center" wrapText="1"/>
      <protection locked="0"/>
    </xf>
    <xf numFmtId="0" fontId="22" fillId="0" borderId="23" xfId="0" applyFont="1" applyBorder="1" applyAlignment="1" applyProtection="1">
      <alignment vertical="center" wrapText="1"/>
      <protection locked="0"/>
    </xf>
    <xf numFmtId="0" fontId="22" fillId="0" borderId="60" xfId="0" applyFont="1" applyBorder="1" applyAlignment="1" applyProtection="1">
      <alignment vertical="center" wrapText="1"/>
      <protection locked="0"/>
    </xf>
    <xf numFmtId="164" fontId="22" fillId="0" borderId="14" xfId="0" applyNumberFormat="1" applyFont="1" applyBorder="1" applyAlignment="1" applyProtection="1">
      <alignment vertical="center" wrapText="1"/>
      <protection locked="0"/>
    </xf>
    <xf numFmtId="164" fontId="22" fillId="0" borderId="15" xfId="0" applyNumberFormat="1" applyFont="1" applyBorder="1" applyAlignment="1" applyProtection="1">
      <alignment vertical="center" wrapText="1"/>
      <protection locked="0"/>
    </xf>
    <xf numFmtId="0" fontId="22" fillId="0" borderId="14" xfId="0" applyFont="1" applyBorder="1" applyAlignment="1" applyProtection="1">
      <alignment vertical="center" wrapText="1"/>
      <protection locked="0"/>
    </xf>
    <xf numFmtId="0" fontId="22" fillId="0" borderId="15" xfId="0" applyFont="1" applyBorder="1" applyAlignment="1" applyProtection="1">
      <alignment vertical="center" wrapText="1"/>
      <protection locked="0"/>
    </xf>
    <xf numFmtId="0" fontId="2" fillId="2" borderId="0" xfId="0" applyFont="1" applyFill="1"/>
    <xf numFmtId="0" fontId="42" fillId="0" borderId="63" xfId="0" applyFont="1" applyBorder="1" applyAlignment="1">
      <alignment wrapText="1"/>
    </xf>
    <xf numFmtId="0" fontId="42" fillId="0" borderId="64" xfId="0" applyFont="1" applyBorder="1" applyAlignment="1">
      <alignment wrapText="1"/>
    </xf>
    <xf numFmtId="0" fontId="43" fillId="0" borderId="0" xfId="0" applyFont="1" applyAlignment="1">
      <alignment horizontal="left" indent="2"/>
    </xf>
    <xf numFmtId="0" fontId="43" fillId="0" borderId="0" xfId="0" applyFont="1" applyAlignment="1">
      <alignment horizontal="right"/>
    </xf>
    <xf numFmtId="0" fontId="43" fillId="0" borderId="0" xfId="0" applyFont="1"/>
    <xf numFmtId="0" fontId="42" fillId="0" borderId="66" xfId="0" applyFont="1" applyBorder="1" applyAlignment="1">
      <alignment wrapText="1"/>
    </xf>
    <xf numFmtId="0" fontId="42" fillId="0" borderId="0" xfId="0" applyFont="1" applyAlignment="1">
      <alignment wrapText="1"/>
    </xf>
    <xf numFmtId="0" fontId="37" fillId="0" borderId="66" xfId="0" applyFont="1" applyBorder="1" applyAlignment="1">
      <alignment horizontal="center" wrapText="1"/>
    </xf>
    <xf numFmtId="0" fontId="37" fillId="0" borderId="0" xfId="0" applyFont="1" applyAlignment="1">
      <alignment horizontal="center" wrapText="1"/>
    </xf>
    <xf numFmtId="0" fontId="37" fillId="0" borderId="67" xfId="0" applyFont="1" applyBorder="1" applyAlignment="1">
      <alignment horizontal="center" wrapText="1"/>
    </xf>
    <xf numFmtId="0" fontId="2" fillId="4" borderId="0" xfId="0" applyFont="1" applyFill="1" applyAlignment="1" applyProtection="1">
      <alignment horizontal="right" vertical="center"/>
      <protection locked="0"/>
    </xf>
    <xf numFmtId="0" fontId="17" fillId="0" borderId="66" xfId="0" applyFont="1" applyBorder="1"/>
    <xf numFmtId="0" fontId="4" fillId="2" borderId="0" xfId="0" applyFont="1" applyFill="1"/>
    <xf numFmtId="0" fontId="6" fillId="0" borderId="66" xfId="0" applyFont="1" applyBorder="1" applyAlignment="1">
      <alignment vertical="center"/>
    </xf>
    <xf numFmtId="0" fontId="2" fillId="4" borderId="5" xfId="0" applyFont="1" applyFill="1" applyBorder="1" applyAlignment="1">
      <alignment horizontal="right" vertical="center"/>
    </xf>
    <xf numFmtId="0" fontId="2" fillId="4" borderId="69" xfId="0" applyFont="1" applyFill="1" applyBorder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6" fillId="0" borderId="67" xfId="0" applyFont="1" applyBorder="1" applyAlignment="1">
      <alignment horizontal="left" vertical="center"/>
    </xf>
    <xf numFmtId="0" fontId="4" fillId="0" borderId="67" xfId="0" applyFont="1" applyBorder="1" applyAlignment="1">
      <alignment vertical="center" wrapText="1"/>
    </xf>
    <xf numFmtId="0" fontId="6" fillId="0" borderId="66" xfId="0" applyFont="1" applyBorder="1" applyAlignment="1">
      <alignment horizontal="left" vertical="center" indent="1"/>
    </xf>
    <xf numFmtId="10" fontId="2" fillId="0" borderId="72" xfId="1" applyNumberFormat="1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66" xfId="0" applyFont="1" applyBorder="1"/>
    <xf numFmtId="0" fontId="7" fillId="5" borderId="74" xfId="0" applyFont="1" applyFill="1" applyBorder="1" applyAlignment="1">
      <alignment vertical="center"/>
    </xf>
    <xf numFmtId="0" fontId="7" fillId="5" borderId="2" xfId="0" applyFont="1" applyFill="1" applyBorder="1" applyAlignment="1">
      <alignment horizontal="center" vertical="center" wrapText="1"/>
    </xf>
    <xf numFmtId="0" fontId="7" fillId="5" borderId="75" xfId="0" applyFont="1" applyFill="1" applyBorder="1" applyAlignment="1">
      <alignment horizontal="center" vertical="center" wrapText="1"/>
    </xf>
    <xf numFmtId="0" fontId="6" fillId="0" borderId="66" xfId="0" applyFont="1" applyBorder="1" applyAlignment="1">
      <alignment horizontal="left"/>
    </xf>
    <xf numFmtId="164" fontId="2" fillId="4" borderId="71" xfId="0" applyNumberFormat="1" applyFont="1" applyFill="1" applyBorder="1" applyAlignment="1" applyProtection="1">
      <alignment vertical="center"/>
      <protection locked="0"/>
    </xf>
    <xf numFmtId="164" fontId="2" fillId="4" borderId="107" xfId="0" applyNumberFormat="1" applyFont="1" applyFill="1" applyBorder="1" applyAlignment="1" applyProtection="1">
      <alignment vertical="center"/>
      <protection locked="0"/>
    </xf>
    <xf numFmtId="0" fontId="14" fillId="0" borderId="66" xfId="0" applyFont="1" applyBorder="1" applyAlignment="1">
      <alignment horizontal="left"/>
    </xf>
    <xf numFmtId="164" fontId="4" fillId="0" borderId="10" xfId="0" applyNumberFormat="1" applyFont="1" applyBorder="1" applyAlignment="1">
      <alignment vertical="center"/>
    </xf>
    <xf numFmtId="164" fontId="4" fillId="0" borderId="72" xfId="0" applyNumberFormat="1" applyFont="1" applyBorder="1" applyAlignment="1">
      <alignment vertical="center"/>
    </xf>
    <xf numFmtId="164" fontId="2" fillId="4" borderId="108" xfId="0" applyNumberFormat="1" applyFont="1" applyFill="1" applyBorder="1" applyAlignment="1" applyProtection="1">
      <alignment vertical="center"/>
      <protection locked="0"/>
    </xf>
    <xf numFmtId="164" fontId="2" fillId="4" borderId="72" xfId="0" applyNumberFormat="1" applyFont="1" applyFill="1" applyBorder="1" applyAlignment="1" applyProtection="1">
      <alignment vertical="center"/>
      <protection locked="0"/>
    </xf>
    <xf numFmtId="164" fontId="2" fillId="0" borderId="10" xfId="0" applyNumberFormat="1" applyFont="1" applyBorder="1" applyAlignment="1">
      <alignment vertical="center"/>
    </xf>
    <xf numFmtId="164" fontId="2" fillId="0" borderId="72" xfId="0" applyNumberFormat="1" applyFont="1" applyBorder="1" applyAlignment="1">
      <alignment vertical="center"/>
    </xf>
    <xf numFmtId="0" fontId="6" fillId="0" borderId="66" xfId="0" applyFont="1" applyBorder="1" applyAlignment="1">
      <alignment horizontal="left" indent="1"/>
    </xf>
    <xf numFmtId="0" fontId="5" fillId="2" borderId="0" xfId="0" applyFont="1" applyFill="1"/>
    <xf numFmtId="0" fontId="2" fillId="0" borderId="67" xfId="0" applyFont="1" applyBorder="1"/>
    <xf numFmtId="14" fontId="7" fillId="5" borderId="2" xfId="0" applyNumberFormat="1" applyFont="1" applyFill="1" applyBorder="1" applyAlignment="1">
      <alignment horizontal="center" vertical="center" wrapText="1"/>
    </xf>
    <xf numFmtId="14" fontId="7" fillId="5" borderId="75" xfId="0" applyNumberFormat="1" applyFont="1" applyFill="1" applyBorder="1" applyAlignment="1">
      <alignment horizontal="center" vertical="center" wrapText="1"/>
    </xf>
    <xf numFmtId="3" fontId="6" fillId="0" borderId="66" xfId="0" applyNumberFormat="1" applyFont="1" applyBorder="1" applyAlignment="1">
      <alignment horizontal="left" indent="1"/>
    </xf>
    <xf numFmtId="3" fontId="14" fillId="0" borderId="66" xfId="0" applyNumberFormat="1" applyFont="1" applyBorder="1" applyAlignment="1">
      <alignment horizontal="left"/>
    </xf>
    <xf numFmtId="164" fontId="4" fillId="0" borderId="0" xfId="0" applyNumberFormat="1" applyFont="1" applyAlignment="1">
      <alignment vertical="center"/>
    </xf>
    <xf numFmtId="164" fontId="4" fillId="0" borderId="67" xfId="0" applyNumberFormat="1" applyFont="1" applyBorder="1" applyAlignment="1">
      <alignment vertical="center"/>
    </xf>
    <xf numFmtId="164" fontId="2" fillId="0" borderId="0" xfId="0" applyNumberFormat="1" applyFont="1" applyAlignment="1">
      <alignment vertical="center"/>
    </xf>
    <xf numFmtId="164" fontId="2" fillId="0" borderId="67" xfId="0" applyNumberFormat="1" applyFont="1" applyBorder="1" applyAlignment="1">
      <alignment vertical="center"/>
    </xf>
    <xf numFmtId="3" fontId="2" fillId="0" borderId="66" xfId="0" applyNumberFormat="1" applyFont="1" applyBorder="1" applyAlignment="1">
      <alignment horizontal="left" vertical="center" wrapText="1" indent="1"/>
    </xf>
    <xf numFmtId="3" fontId="2" fillId="0" borderId="66" xfId="0" applyNumberFormat="1" applyFont="1" applyBorder="1" applyAlignment="1">
      <alignment horizontal="left" vertical="center" indent="1"/>
    </xf>
    <xf numFmtId="0" fontId="2" fillId="0" borderId="66" xfId="0" applyFont="1" applyBorder="1" applyAlignment="1">
      <alignment horizontal="left" vertical="center" indent="1"/>
    </xf>
    <xf numFmtId="0" fontId="14" fillId="6" borderId="66" xfId="0" applyFont="1" applyFill="1" applyBorder="1" applyAlignment="1">
      <alignment horizontal="left"/>
    </xf>
    <xf numFmtId="0" fontId="6" fillId="6" borderId="66" xfId="0" applyFont="1" applyFill="1" applyBorder="1" applyAlignment="1">
      <alignment horizontal="left"/>
    </xf>
    <xf numFmtId="0" fontId="2" fillId="6" borderId="66" xfId="0" quotePrefix="1" applyFont="1" applyFill="1" applyBorder="1" applyAlignment="1">
      <alignment horizontal="left" wrapText="1" indent="2"/>
    </xf>
    <xf numFmtId="0" fontId="6" fillId="0" borderId="66" xfId="0" quotePrefix="1" applyFont="1" applyBorder="1" applyAlignment="1">
      <alignment horizontal="left" indent="2"/>
    </xf>
    <xf numFmtId="0" fontId="14" fillId="0" borderId="66" xfId="0" quotePrefix="1" applyFont="1" applyBorder="1" applyAlignment="1">
      <alignment horizontal="left"/>
    </xf>
    <xf numFmtId="3" fontId="4" fillId="0" borderId="0" xfId="0" applyNumberFormat="1" applyFont="1" applyAlignment="1">
      <alignment vertical="center"/>
    </xf>
    <xf numFmtId="3" fontId="4" fillId="0" borderId="67" xfId="0" applyNumberFormat="1" applyFont="1" applyBorder="1" applyAlignment="1">
      <alignment vertical="center"/>
    </xf>
    <xf numFmtId="0" fontId="14" fillId="0" borderId="109" xfId="0" applyFont="1" applyBorder="1" applyAlignment="1">
      <alignment horizontal="left"/>
    </xf>
    <xf numFmtId="164" fontId="4" fillId="0" borderId="0" xfId="0" applyNumberFormat="1" applyFont="1" applyAlignment="1">
      <alignment horizontal="right" vertical="center"/>
    </xf>
    <xf numFmtId="164" fontId="4" fillId="0" borderId="67" xfId="0" applyNumberFormat="1" applyFont="1" applyBorder="1" applyAlignment="1">
      <alignment horizontal="right" vertical="center"/>
    </xf>
    <xf numFmtId="0" fontId="6" fillId="0" borderId="109" xfId="0" applyFont="1" applyBorder="1" applyAlignment="1">
      <alignment horizontal="left"/>
    </xf>
    <xf numFmtId="0" fontId="6" fillId="0" borderId="110" xfId="0" applyFont="1" applyBorder="1" applyAlignment="1">
      <alignment horizontal="left"/>
    </xf>
    <xf numFmtId="0" fontId="7" fillId="5" borderId="112" xfId="0" applyFont="1" applyFill="1" applyBorder="1" applyAlignment="1">
      <alignment vertical="center"/>
    </xf>
    <xf numFmtId="0" fontId="6" fillId="0" borderId="66" xfId="0" applyFont="1" applyBorder="1" applyAlignment="1">
      <alignment horizontal="left" wrapText="1"/>
    </xf>
    <xf numFmtId="0" fontId="4" fillId="0" borderId="66" xfId="0" applyFont="1" applyBorder="1" applyAlignment="1">
      <alignment horizontal="left"/>
    </xf>
    <xf numFmtId="164" fontId="4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/>
    </xf>
    <xf numFmtId="164" fontId="4" fillId="0" borderId="67" xfId="0" applyNumberFormat="1" applyFont="1" applyBorder="1" applyAlignment="1">
      <alignment horizontal="left" vertical="center"/>
    </xf>
    <xf numFmtId="0" fontId="2" fillId="6" borderId="66" xfId="0" quotePrefix="1" applyFont="1" applyFill="1" applyBorder="1" applyAlignment="1">
      <alignment horizontal="left" wrapText="1"/>
    </xf>
    <xf numFmtId="0" fontId="32" fillId="0" borderId="66" xfId="0" applyFont="1" applyBorder="1" applyAlignment="1">
      <alignment horizontal="left" wrapText="1"/>
    </xf>
    <xf numFmtId="0" fontId="2" fillId="0" borderId="67" xfId="0" applyFont="1" applyBorder="1" applyAlignment="1">
      <alignment vertical="center"/>
    </xf>
    <xf numFmtId="0" fontId="7" fillId="5" borderId="2" xfId="0" applyFont="1" applyFill="1" applyBorder="1" applyAlignment="1">
      <alignment horizontal="center" wrapText="1"/>
    </xf>
    <xf numFmtId="0" fontId="7" fillId="5" borderId="75" xfId="0" applyFont="1" applyFill="1" applyBorder="1" applyAlignment="1">
      <alignment horizontal="center" wrapText="1"/>
    </xf>
    <xf numFmtId="0" fontId="13" fillId="0" borderId="66" xfId="0" applyFont="1" applyBorder="1" applyAlignment="1">
      <alignment horizontal="left" wrapText="1" indent="2"/>
    </xf>
    <xf numFmtId="0" fontId="2" fillId="7" borderId="0" xfId="0" applyFont="1" applyFill="1"/>
    <xf numFmtId="0" fontId="2" fillId="0" borderId="20" xfId="0" applyFont="1" applyBorder="1" applyAlignment="1">
      <alignment vertical="center"/>
    </xf>
    <xf numFmtId="0" fontId="2" fillId="7" borderId="85" xfId="0" applyFont="1" applyFill="1" applyBorder="1"/>
    <xf numFmtId="0" fontId="44" fillId="7" borderId="110" xfId="0" applyFont="1" applyFill="1" applyBorder="1" applyAlignment="1">
      <alignment horizontal="left" wrapText="1" indent="2"/>
    </xf>
    <xf numFmtId="0" fontId="8" fillId="0" borderId="66" xfId="0" applyFont="1" applyBorder="1" applyAlignment="1">
      <alignment horizontal="left" wrapText="1" indent="2"/>
    </xf>
    <xf numFmtId="0" fontId="2" fillId="0" borderId="66" xfId="0" applyFont="1" applyBorder="1" applyAlignment="1">
      <alignment horizontal="left" vertical="top" wrapText="1"/>
    </xf>
    <xf numFmtId="0" fontId="2" fillId="0" borderId="66" xfId="0" applyFont="1" applyBorder="1" applyAlignment="1">
      <alignment vertical="center"/>
    </xf>
    <xf numFmtId="0" fontId="2" fillId="0" borderId="74" xfId="0" applyFont="1" applyBorder="1" applyAlignment="1">
      <alignment vertical="center"/>
    </xf>
    <xf numFmtId="0" fontId="2" fillId="0" borderId="2" xfId="0" applyFont="1" applyBorder="1"/>
    <xf numFmtId="0" fontId="2" fillId="0" borderId="75" xfId="0" applyFont="1" applyBorder="1"/>
    <xf numFmtId="0" fontId="4" fillId="0" borderId="66" xfId="0" applyFont="1" applyBorder="1" applyAlignment="1">
      <alignment wrapText="1"/>
    </xf>
    <xf numFmtId="0" fontId="6" fillId="0" borderId="0" xfId="0" applyFont="1"/>
    <xf numFmtId="0" fontId="6" fillId="0" borderId="67" xfId="0" applyFont="1" applyBorder="1"/>
    <xf numFmtId="0" fontId="2" fillId="0" borderId="66" xfId="0" applyFont="1" applyBorder="1" applyAlignment="1">
      <alignment wrapText="1"/>
    </xf>
    <xf numFmtId="0" fontId="2" fillId="0" borderId="66" xfId="0" applyFont="1" applyBorder="1" applyAlignment="1">
      <alignment vertical="center" wrapText="1"/>
    </xf>
    <xf numFmtId="0" fontId="2" fillId="0" borderId="88" xfId="0" applyFont="1" applyBorder="1"/>
    <xf numFmtId="0" fontId="2" fillId="0" borderId="89" xfId="0" applyFont="1" applyBorder="1"/>
    <xf numFmtId="0" fontId="2" fillId="0" borderId="90" xfId="0" applyFont="1" applyBorder="1"/>
    <xf numFmtId="164" fontId="2" fillId="4" borderId="113" xfId="0" applyNumberFormat="1" applyFont="1" applyFill="1" applyBorder="1" applyAlignment="1" applyProtection="1">
      <alignment vertical="center"/>
      <protection locked="0"/>
    </xf>
    <xf numFmtId="0" fontId="45" fillId="7" borderId="0" xfId="0" applyFont="1" applyFill="1" applyBorder="1" applyAlignment="1" applyProtection="1"/>
    <xf numFmtId="0" fontId="46" fillId="0" borderId="67" xfId="0" applyFont="1" applyBorder="1" applyAlignment="1">
      <alignment vertical="center" wrapText="1"/>
    </xf>
    <xf numFmtId="0" fontId="46" fillId="0" borderId="0" xfId="0" applyFont="1" applyAlignment="1">
      <alignment vertical="top" wrapText="1"/>
    </xf>
    <xf numFmtId="164" fontId="2" fillId="4" borderId="78" xfId="0" applyNumberFormat="1" applyFont="1" applyFill="1" applyBorder="1" applyAlignment="1" applyProtection="1">
      <alignment vertical="center"/>
      <protection locked="0"/>
    </xf>
    <xf numFmtId="0" fontId="2" fillId="0" borderId="0" xfId="0" applyFont="1" applyBorder="1" applyAlignment="1" applyProtection="1">
      <alignment horizontal="left" vertical="center"/>
    </xf>
    <xf numFmtId="0" fontId="6" fillId="0" borderId="0" xfId="0" applyFont="1" applyBorder="1" applyAlignment="1" applyProtection="1"/>
    <xf numFmtId="165" fontId="2" fillId="4" borderId="6" xfId="0" applyNumberFormat="1" applyFont="1" applyFill="1" applyBorder="1" applyAlignment="1" applyProtection="1">
      <alignment horizontal="right" vertical="center"/>
      <protection locked="0"/>
    </xf>
    <xf numFmtId="165" fontId="2" fillId="4" borderId="68" xfId="0" applyNumberFormat="1" applyFont="1" applyFill="1" applyBorder="1" applyAlignment="1" applyProtection="1">
      <alignment horizontal="right" vertical="center"/>
      <protection locked="0"/>
    </xf>
    <xf numFmtId="0" fontId="2" fillId="4" borderId="0" xfId="0" applyFont="1" applyFill="1" applyBorder="1" applyAlignment="1" applyProtection="1">
      <alignment horizontal="right" vertical="center"/>
      <protection locked="0"/>
    </xf>
    <xf numFmtId="0" fontId="2" fillId="4" borderId="67" xfId="0" applyFont="1" applyFill="1" applyBorder="1" applyAlignment="1" applyProtection="1">
      <alignment horizontal="right" vertical="center"/>
      <protection locked="0"/>
    </xf>
    <xf numFmtId="14" fontId="7" fillId="5" borderId="0" xfId="0" applyNumberFormat="1" applyFont="1" applyFill="1" applyBorder="1" applyAlignment="1" applyProtection="1">
      <alignment horizontal="center" vertical="center" wrapText="1"/>
    </xf>
    <xf numFmtId="14" fontId="7" fillId="5" borderId="67" xfId="0" applyNumberFormat="1" applyFont="1" applyFill="1" applyBorder="1" applyAlignment="1" applyProtection="1">
      <alignment horizontal="center" vertical="center" wrapText="1"/>
    </xf>
    <xf numFmtId="0" fontId="12" fillId="0" borderId="0" xfId="0" applyFont="1" applyBorder="1" applyAlignment="1" applyProtection="1">
      <alignment horizontal="center" vertical="center" wrapText="1"/>
    </xf>
    <xf numFmtId="0" fontId="12" fillId="0" borderId="67" xfId="0" applyFont="1" applyBorder="1" applyAlignment="1" applyProtection="1">
      <alignment horizontal="center" vertical="center" wrapText="1"/>
    </xf>
    <xf numFmtId="0" fontId="7" fillId="0" borderId="0" xfId="0" applyFont="1" applyBorder="1" applyAlignment="1" applyProtection="1">
      <alignment horizontal="center"/>
    </xf>
    <xf numFmtId="0" fontId="7" fillId="0" borderId="67" xfId="0" applyFont="1" applyBorder="1" applyAlignment="1" applyProtection="1">
      <alignment horizontal="center"/>
    </xf>
    <xf numFmtId="0" fontId="2" fillId="4" borderId="38" xfId="0" applyFont="1" applyFill="1" applyBorder="1" applyAlignment="1" applyProtection="1">
      <alignment horizontal="right" vertical="center"/>
      <protection locked="0"/>
    </xf>
    <xf numFmtId="0" fontId="2" fillId="4" borderId="73" xfId="0" applyFont="1" applyFill="1" applyBorder="1" applyAlignment="1" applyProtection="1">
      <alignment horizontal="right" vertical="center"/>
      <protection locked="0"/>
    </xf>
    <xf numFmtId="0" fontId="2" fillId="4" borderId="0" xfId="0" applyFont="1" applyFill="1" applyBorder="1" applyAlignment="1" applyProtection="1">
      <alignment horizontal="left" vertical="center"/>
      <protection locked="0"/>
    </xf>
    <xf numFmtId="0" fontId="2" fillId="4" borderId="67" xfId="0" applyFont="1" applyFill="1" applyBorder="1" applyAlignment="1" applyProtection="1">
      <alignment horizontal="left" vertical="center"/>
      <protection locked="0"/>
    </xf>
    <xf numFmtId="0" fontId="4" fillId="0" borderId="0" xfId="0" applyFont="1" applyBorder="1" applyAlignment="1" applyProtection="1">
      <alignment horizontal="left" vertical="center"/>
    </xf>
    <xf numFmtId="0" fontId="2" fillId="4" borderId="6" xfId="0" applyFont="1" applyFill="1" applyBorder="1" applyAlignment="1" applyProtection="1">
      <alignment vertical="center"/>
      <protection locked="0"/>
    </xf>
    <xf numFmtId="0" fontId="2" fillId="4" borderId="6" xfId="0" applyFont="1" applyFill="1" applyBorder="1" applyAlignment="1" applyProtection="1">
      <protection locked="0"/>
    </xf>
    <xf numFmtId="0" fontId="2" fillId="4" borderId="5" xfId="0" applyFont="1" applyFill="1" applyBorder="1" applyAlignment="1" applyProtection="1">
      <alignment horizontal="center" vertical="center"/>
      <protection locked="0"/>
    </xf>
    <xf numFmtId="0" fontId="2" fillId="4" borderId="7" xfId="0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left" vertical="center" wrapText="1"/>
      <protection locked="0"/>
    </xf>
    <xf numFmtId="0" fontId="2" fillId="4" borderId="70" xfId="0" applyFont="1" applyFill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/>
    </xf>
    <xf numFmtId="0" fontId="5" fillId="0" borderId="67" xfId="0" applyFont="1" applyBorder="1" applyAlignment="1" applyProtection="1">
      <alignment horizontal="left" vertical="center"/>
    </xf>
    <xf numFmtId="0" fontId="2" fillId="4" borderId="0" xfId="0" applyFont="1" applyFill="1" applyBorder="1" applyAlignment="1" applyProtection="1">
      <alignment horizontal="left" vertical="top" wrapText="1"/>
      <protection locked="0"/>
    </xf>
    <xf numFmtId="0" fontId="2" fillId="4" borderId="67" xfId="0" applyFont="1" applyFill="1" applyBorder="1" applyAlignment="1" applyProtection="1">
      <alignment horizontal="left" vertical="top" wrapText="1"/>
      <protection locked="0"/>
    </xf>
    <xf numFmtId="0" fontId="4" fillId="0" borderId="0" xfId="0" applyFont="1" applyBorder="1" applyAlignment="1" applyProtection="1">
      <alignment horizontal="center" wrapText="1"/>
    </xf>
    <xf numFmtId="0" fontId="4" fillId="0" borderId="67" xfId="0" applyFont="1" applyBorder="1" applyAlignment="1" applyProtection="1">
      <alignment horizontal="center" wrapText="1"/>
    </xf>
    <xf numFmtId="0" fontId="4" fillId="0" borderId="0" xfId="0" applyFont="1" applyBorder="1" applyAlignment="1" applyProtection="1">
      <alignment horizontal="center" vertical="top" wrapText="1"/>
    </xf>
    <xf numFmtId="0" fontId="4" fillId="0" borderId="67" xfId="0" applyFont="1" applyBorder="1" applyAlignment="1" applyProtection="1">
      <alignment horizontal="center" vertical="top" wrapText="1"/>
    </xf>
    <xf numFmtId="14" fontId="2" fillId="4" borderId="6" xfId="0" applyNumberFormat="1" applyFont="1" applyFill="1" applyBorder="1" applyAlignment="1" applyProtection="1">
      <alignment horizontal="left" vertical="center"/>
      <protection locked="0"/>
    </xf>
    <xf numFmtId="14" fontId="2" fillId="4" borderId="68" xfId="0" applyNumberFormat="1" applyFont="1" applyFill="1" applyBorder="1" applyAlignment="1" applyProtection="1">
      <alignment horizontal="left" vertical="center"/>
      <protection locked="0"/>
    </xf>
    <xf numFmtId="0" fontId="2" fillId="4" borderId="5" xfId="0" applyFont="1" applyFill="1" applyBorder="1" applyAlignment="1" applyProtection="1">
      <alignment horizontal="left" vertical="center"/>
      <protection locked="0"/>
    </xf>
    <xf numFmtId="0" fontId="2" fillId="4" borderId="69" xfId="0" applyFont="1" applyFill="1" applyBorder="1" applyAlignment="1" applyProtection="1">
      <alignment horizontal="left" vertical="center"/>
      <protection locked="0"/>
    </xf>
    <xf numFmtId="0" fontId="12" fillId="0" borderId="61" xfId="0" applyFont="1" applyBorder="1" applyAlignment="1" applyProtection="1">
      <alignment horizontal="center" vertical="center" wrapText="1"/>
    </xf>
    <xf numFmtId="0" fontId="12" fillId="0" borderId="86" xfId="0" applyFont="1" applyBorder="1" applyAlignment="1" applyProtection="1">
      <alignment horizontal="center" vertical="center" wrapText="1"/>
    </xf>
    <xf numFmtId="3" fontId="2" fillId="4" borderId="6" xfId="0" applyNumberFormat="1" applyFont="1" applyFill="1" applyBorder="1" applyAlignment="1" applyProtection="1">
      <alignment horizontal="center" vertical="center"/>
      <protection locked="0"/>
    </xf>
    <xf numFmtId="3" fontId="2" fillId="4" borderId="68" xfId="0" applyNumberFormat="1" applyFont="1" applyFill="1" applyBorder="1" applyAlignment="1" applyProtection="1">
      <alignment horizontal="center" vertical="center"/>
      <protection locked="0"/>
    </xf>
    <xf numFmtId="3" fontId="2" fillId="4" borderId="5" xfId="0" applyNumberFormat="1" applyFont="1" applyFill="1" applyBorder="1" applyAlignment="1" applyProtection="1">
      <alignment horizontal="center" vertical="center"/>
      <protection locked="0"/>
    </xf>
    <xf numFmtId="3" fontId="2" fillId="4" borderId="69" xfId="0" applyNumberFormat="1" applyFont="1" applyFill="1" applyBorder="1" applyAlignment="1" applyProtection="1">
      <alignment horizontal="center" vertical="center"/>
      <protection locked="0"/>
    </xf>
    <xf numFmtId="0" fontId="11" fillId="4" borderId="0" xfId="0" applyFont="1" applyFill="1" applyBorder="1" applyAlignment="1" applyProtection="1">
      <alignment horizontal="center" vertical="center" wrapText="1"/>
      <protection locked="0"/>
    </xf>
    <xf numFmtId="0" fontId="11" fillId="4" borderId="67" xfId="0" applyFont="1" applyFill="1" applyBorder="1" applyAlignment="1" applyProtection="1">
      <alignment horizontal="center" vertical="center" wrapText="1"/>
      <protection locked="0"/>
    </xf>
    <xf numFmtId="0" fontId="40" fillId="0" borderId="64" xfId="0" applyFont="1" applyBorder="1" applyAlignment="1" applyProtection="1">
      <alignment horizontal="center" vertical="center" wrapText="1"/>
    </xf>
    <xf numFmtId="0" fontId="40" fillId="0" borderId="65" xfId="0" applyFont="1" applyBorder="1" applyAlignment="1" applyProtection="1">
      <alignment horizontal="center" vertical="center" wrapText="1"/>
    </xf>
    <xf numFmtId="0" fontId="40" fillId="0" borderId="0" xfId="0" applyFont="1" applyBorder="1" applyAlignment="1" applyProtection="1">
      <alignment horizontal="center" vertical="center" wrapText="1"/>
    </xf>
    <xf numFmtId="0" fontId="40" fillId="0" borderId="67" xfId="0" applyFont="1" applyBorder="1" applyAlignment="1" applyProtection="1">
      <alignment horizontal="center" vertical="center" wrapText="1"/>
    </xf>
    <xf numFmtId="0" fontId="2" fillId="4" borderId="5" xfId="0" applyFont="1" applyFill="1" applyBorder="1" applyAlignment="1" applyProtection="1">
      <alignment horizontal="right" vertical="center"/>
      <protection locked="0"/>
    </xf>
    <xf numFmtId="0" fontId="2" fillId="4" borderId="69" xfId="0" applyFont="1" applyFill="1" applyBorder="1" applyAlignment="1" applyProtection="1">
      <alignment horizontal="right" vertical="center"/>
      <protection locked="0"/>
    </xf>
    <xf numFmtId="0" fontId="2" fillId="4" borderId="4" xfId="0" applyFont="1" applyFill="1" applyBorder="1" applyAlignment="1" applyProtection="1">
      <alignment horizontal="right" vertical="center"/>
      <protection locked="0"/>
    </xf>
    <xf numFmtId="0" fontId="2" fillId="4" borderId="70" xfId="0" applyFont="1" applyFill="1" applyBorder="1" applyAlignment="1" applyProtection="1">
      <alignment horizontal="right" vertical="center"/>
      <protection locked="0"/>
    </xf>
    <xf numFmtId="14" fontId="7" fillId="5" borderId="0" xfId="0" applyNumberFormat="1" applyFont="1" applyFill="1" applyBorder="1" applyAlignment="1" applyProtection="1">
      <alignment horizontal="center" wrapText="1"/>
    </xf>
    <xf numFmtId="0" fontId="5" fillId="5" borderId="0" xfId="0" applyFont="1" applyFill="1" applyBorder="1" applyAlignment="1" applyProtection="1"/>
    <xf numFmtId="0" fontId="5" fillId="5" borderId="67" xfId="0" applyFont="1" applyFill="1" applyBorder="1" applyAlignment="1" applyProtection="1"/>
    <xf numFmtId="0" fontId="37" fillId="0" borderId="66" xfId="0" applyFont="1" applyBorder="1" applyAlignment="1" applyProtection="1">
      <alignment horizontal="center" wrapText="1"/>
    </xf>
    <xf numFmtId="0" fontId="37" fillId="0" borderId="0" xfId="0" applyFont="1" applyBorder="1" applyAlignment="1" applyProtection="1">
      <alignment horizontal="center" wrapText="1"/>
    </xf>
    <xf numFmtId="0" fontId="37" fillId="0" borderId="67" xfId="0" applyFont="1" applyBorder="1" applyAlignment="1" applyProtection="1">
      <alignment horizontal="center" wrapText="1"/>
    </xf>
    <xf numFmtId="0" fontId="4" fillId="4" borderId="6" xfId="0" applyFont="1" applyFill="1" applyBorder="1" applyAlignment="1" applyProtection="1">
      <alignment horizontal="right" vertical="center" wrapText="1"/>
      <protection locked="0"/>
    </xf>
    <xf numFmtId="0" fontId="4" fillId="4" borderId="68" xfId="0" applyFont="1" applyFill="1" applyBorder="1" applyAlignment="1" applyProtection="1">
      <alignment horizontal="right" vertical="center" wrapText="1"/>
      <protection locked="0"/>
    </xf>
    <xf numFmtId="14" fontId="2" fillId="4" borderId="5" xfId="0" applyNumberFormat="1" applyFont="1" applyFill="1" applyBorder="1" applyAlignment="1" applyProtection="1">
      <alignment horizontal="right" vertical="center"/>
      <protection locked="0"/>
    </xf>
    <xf numFmtId="14" fontId="2" fillId="4" borderId="5" xfId="0" applyNumberFormat="1" applyFont="1" applyFill="1" applyBorder="1" applyAlignment="1" applyProtection="1">
      <alignment horizontal="center" vertical="center" wrapText="1"/>
      <protection locked="0"/>
    </xf>
    <xf numFmtId="14" fontId="2" fillId="4" borderId="69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left" vertical="center"/>
    </xf>
    <xf numFmtId="0" fontId="7" fillId="0" borderId="0" xfId="0" applyFont="1" applyAlignment="1" applyProtection="1">
      <alignment horizontal="center"/>
    </xf>
    <xf numFmtId="0" fontId="4" fillId="0" borderId="0" xfId="0" applyFont="1" applyAlignment="1" applyProtection="1">
      <alignment horizontal="center" wrapText="1"/>
    </xf>
    <xf numFmtId="0" fontId="4" fillId="0" borderId="0" xfId="0" applyFont="1" applyAlignment="1" applyProtection="1">
      <alignment horizontal="center" vertical="top" wrapText="1"/>
    </xf>
    <xf numFmtId="0" fontId="2" fillId="4" borderId="0" xfId="0" applyFont="1" applyFill="1" applyAlignment="1" applyProtection="1">
      <alignment horizontal="left" vertical="top" wrapText="1"/>
      <protection locked="0"/>
    </xf>
    <xf numFmtId="0" fontId="33" fillId="0" borderId="0" xfId="0" applyFont="1" applyAlignment="1">
      <alignment horizontal="left" vertical="center" wrapText="1"/>
    </xf>
    <xf numFmtId="0" fontId="34" fillId="0" borderId="0" xfId="0" applyFont="1" applyAlignment="1">
      <alignment horizontal="left" vertical="center" wrapText="1"/>
    </xf>
    <xf numFmtId="0" fontId="12" fillId="0" borderId="0" xfId="0" applyFont="1" applyAlignment="1" applyProtection="1">
      <alignment horizontal="center" vertical="center" wrapText="1"/>
    </xf>
    <xf numFmtId="0" fontId="4" fillId="0" borderId="0" xfId="0" applyFont="1" applyAlignment="1" applyProtection="1">
      <alignment horizontal="left" vertical="center"/>
    </xf>
    <xf numFmtId="0" fontId="2" fillId="4" borderId="6" xfId="0" applyFont="1" applyFill="1" applyBorder="1" applyAlignment="1" applyProtection="1">
      <alignment vertical="center"/>
    </xf>
    <xf numFmtId="0" fontId="2" fillId="4" borderId="6" xfId="0" applyFont="1" applyFill="1" applyBorder="1" applyAlignment="1" applyProtection="1"/>
    <xf numFmtId="0" fontId="2" fillId="0" borderId="0" xfId="0" applyFont="1" applyAlignment="1" applyProtection="1">
      <alignment horizontal="left" vertical="center"/>
    </xf>
    <xf numFmtId="0" fontId="6" fillId="0" borderId="0" xfId="0" applyFont="1" applyAlignment="1" applyProtection="1"/>
    <xf numFmtId="165" fontId="2" fillId="4" borderId="6" xfId="0" applyNumberFormat="1" applyFont="1" applyFill="1" applyBorder="1" applyAlignment="1" applyProtection="1">
      <alignment horizontal="right" vertical="center"/>
    </xf>
    <xf numFmtId="0" fontId="2" fillId="4" borderId="0" xfId="0" applyFont="1" applyFill="1" applyAlignment="1" applyProtection="1">
      <alignment horizontal="right" vertical="center"/>
    </xf>
    <xf numFmtId="0" fontId="2" fillId="4" borderId="0" xfId="0" applyFont="1" applyFill="1" applyBorder="1" applyAlignment="1" applyProtection="1">
      <alignment horizontal="right" vertical="center"/>
    </xf>
    <xf numFmtId="0" fontId="2" fillId="4" borderId="38" xfId="0" applyFont="1" applyFill="1" applyBorder="1" applyAlignment="1" applyProtection="1">
      <alignment horizontal="right" vertical="center"/>
    </xf>
    <xf numFmtId="0" fontId="2" fillId="4" borderId="0" xfId="0" applyFont="1" applyFill="1" applyAlignment="1" applyProtection="1">
      <alignment horizontal="left" vertical="center"/>
    </xf>
    <xf numFmtId="0" fontId="2" fillId="4" borderId="0" xfId="0" applyFont="1" applyFill="1" applyBorder="1" applyAlignment="1" applyProtection="1">
      <alignment horizontal="left" vertical="center"/>
    </xf>
    <xf numFmtId="0" fontId="37" fillId="0" borderId="0" xfId="0" applyFont="1" applyAlignment="1" applyProtection="1">
      <alignment horizontal="center" wrapText="1"/>
    </xf>
    <xf numFmtId="14" fontId="7" fillId="5" borderId="0" xfId="0" applyNumberFormat="1" applyFont="1" applyFill="1" applyAlignment="1" applyProtection="1">
      <alignment horizontal="center" wrapText="1"/>
    </xf>
    <xf numFmtId="0" fontId="5" fillId="5" borderId="0" xfId="0" applyFont="1" applyFill="1" applyAlignment="1" applyProtection="1"/>
    <xf numFmtId="0" fontId="2" fillId="4" borderId="5" xfId="0" applyNumberFormat="1" applyFont="1" applyFill="1" applyBorder="1" applyAlignment="1" applyProtection="1">
      <alignment horizontal="right" vertical="center"/>
    </xf>
    <xf numFmtId="0" fontId="2" fillId="4" borderId="5" xfId="0" applyFont="1" applyFill="1" applyBorder="1" applyAlignment="1" applyProtection="1">
      <alignment horizontal="right" vertical="center"/>
    </xf>
    <xf numFmtId="0" fontId="2" fillId="4" borderId="4" xfId="0" applyFont="1" applyFill="1" applyBorder="1" applyAlignment="1" applyProtection="1">
      <alignment horizontal="right" vertical="center"/>
    </xf>
    <xf numFmtId="0" fontId="4" fillId="4" borderId="6" xfId="0" applyFont="1" applyFill="1" applyBorder="1" applyAlignment="1" applyProtection="1">
      <alignment horizontal="right" vertical="center" wrapText="1"/>
    </xf>
    <xf numFmtId="0" fontId="22" fillId="7" borderId="55" xfId="0" applyFont="1" applyFill="1" applyBorder="1" applyAlignment="1" applyProtection="1">
      <alignment horizontal="left" wrapText="1"/>
    </xf>
    <xf numFmtId="0" fontId="22" fillId="7" borderId="0" xfId="0" applyFont="1" applyFill="1" applyBorder="1" applyAlignment="1" applyProtection="1">
      <alignment horizontal="left" wrapText="1"/>
    </xf>
    <xf numFmtId="0" fontId="22" fillId="4" borderId="38" xfId="0" applyFont="1" applyFill="1" applyBorder="1" applyAlignment="1" applyProtection="1">
      <alignment horizontal="center" vertical="center"/>
      <protection locked="0"/>
    </xf>
    <xf numFmtId="0" fontId="22" fillId="4" borderId="36" xfId="0" applyFont="1" applyFill="1" applyBorder="1" applyAlignment="1" applyProtection="1">
      <alignment horizontal="center" vertical="center"/>
      <protection locked="0"/>
    </xf>
    <xf numFmtId="0" fontId="22" fillId="7" borderId="55" xfId="0" applyFont="1" applyFill="1" applyBorder="1" applyAlignment="1" applyProtection="1">
      <alignment horizontal="left"/>
    </xf>
    <xf numFmtId="0" fontId="22" fillId="7" borderId="0" xfId="0" applyFont="1" applyFill="1" applyBorder="1" applyAlignment="1" applyProtection="1">
      <alignment horizontal="left"/>
    </xf>
    <xf numFmtId="0" fontId="22" fillId="4" borderId="29" xfId="0" applyFont="1" applyFill="1" applyBorder="1" applyAlignment="1" applyProtection="1">
      <alignment horizontal="center"/>
      <protection locked="0"/>
    </xf>
    <xf numFmtId="0" fontId="22" fillId="4" borderId="35" xfId="0" applyFont="1" applyFill="1" applyBorder="1" applyAlignment="1" applyProtection="1">
      <alignment horizontal="center"/>
      <protection locked="0"/>
    </xf>
    <xf numFmtId="0" fontId="22" fillId="4" borderId="17" xfId="0" applyFont="1" applyFill="1" applyBorder="1" applyAlignment="1" applyProtection="1">
      <alignment horizontal="center" vertical="center"/>
      <protection locked="0"/>
    </xf>
    <xf numFmtId="0" fontId="22" fillId="4" borderId="28" xfId="0" applyFont="1" applyFill="1" applyBorder="1" applyAlignment="1" applyProtection="1">
      <alignment horizontal="center" vertical="center"/>
      <protection locked="0"/>
    </xf>
    <xf numFmtId="0" fontId="22" fillId="7" borderId="0" xfId="0" applyFont="1" applyFill="1" applyBorder="1" applyAlignment="1" applyProtection="1">
      <alignment horizontal="left" vertical="center" wrapText="1"/>
    </xf>
    <xf numFmtId="0" fontId="22" fillId="7" borderId="12" xfId="0" applyFont="1" applyFill="1" applyBorder="1" applyAlignment="1" applyProtection="1">
      <alignment horizontal="left" vertical="center" wrapText="1"/>
    </xf>
    <xf numFmtId="0" fontId="22" fillId="4" borderId="13" xfId="0" applyFont="1" applyFill="1" applyBorder="1" applyAlignment="1" applyProtection="1">
      <alignment horizontal="center" vertical="center"/>
      <protection locked="0"/>
    </xf>
    <xf numFmtId="0" fontId="22" fillId="4" borderId="24" xfId="0" applyFont="1" applyFill="1" applyBorder="1" applyAlignment="1" applyProtection="1">
      <alignment horizontal="center" vertical="center"/>
      <protection locked="0"/>
    </xf>
    <xf numFmtId="0" fontId="22" fillId="7" borderId="12" xfId="0" applyFont="1" applyFill="1" applyBorder="1" applyAlignment="1" applyProtection="1">
      <alignment horizontal="left" wrapText="1"/>
    </xf>
    <xf numFmtId="0" fontId="22" fillId="4" borderId="21" xfId="0" applyFont="1" applyFill="1" applyBorder="1" applyAlignment="1" applyProtection="1">
      <alignment horizontal="center" vertical="center"/>
      <protection locked="0"/>
    </xf>
    <xf numFmtId="0" fontId="22" fillId="4" borderId="25" xfId="0" applyFont="1" applyFill="1" applyBorder="1" applyAlignment="1" applyProtection="1">
      <alignment horizontal="center" vertical="center" wrapText="1"/>
      <protection locked="0"/>
    </xf>
    <xf numFmtId="0" fontId="22" fillId="4" borderId="30" xfId="0" applyFont="1" applyFill="1" applyBorder="1" applyAlignment="1" applyProtection="1">
      <alignment horizontal="center" vertical="center" wrapText="1"/>
      <protection locked="0"/>
    </xf>
    <xf numFmtId="0" fontId="22" fillId="7" borderId="20" xfId="0" applyFont="1" applyFill="1" applyBorder="1" applyAlignment="1" applyProtection="1">
      <alignment horizontal="left" vertical="top" wrapText="1"/>
    </xf>
    <xf numFmtId="0" fontId="22" fillId="7" borderId="0" xfId="0" applyFont="1" applyFill="1" applyBorder="1" applyAlignment="1" applyProtection="1">
      <alignment horizontal="left" vertical="top" wrapText="1"/>
    </xf>
    <xf numFmtId="0" fontId="22" fillId="7" borderId="18" xfId="0" applyFont="1" applyFill="1" applyBorder="1" applyAlignment="1" applyProtection="1">
      <alignment horizontal="left" vertical="top" wrapText="1"/>
    </xf>
    <xf numFmtId="0" fontId="22" fillId="7" borderId="55" xfId="0" applyFont="1" applyFill="1" applyBorder="1" applyAlignment="1" applyProtection="1">
      <alignment horizontal="left" vertical="center" wrapText="1"/>
    </xf>
    <xf numFmtId="0" fontId="22" fillId="7" borderId="96" xfId="0" applyFont="1" applyFill="1" applyBorder="1" applyAlignment="1" applyProtection="1">
      <alignment horizontal="left" vertical="center" wrapText="1"/>
    </xf>
    <xf numFmtId="0" fontId="22" fillId="7" borderId="89" xfId="0" applyFont="1" applyFill="1" applyBorder="1" applyAlignment="1" applyProtection="1">
      <alignment horizontal="left" vertical="center" wrapText="1"/>
    </xf>
    <xf numFmtId="0" fontId="23" fillId="8" borderId="0" xfId="0" applyFont="1" applyFill="1" applyBorder="1" applyAlignment="1" applyProtection="1">
      <alignment horizontal="center"/>
    </xf>
    <xf numFmtId="0" fontId="22" fillId="0" borderId="1" xfId="0" applyFont="1" applyBorder="1" applyAlignment="1" applyProtection="1">
      <alignment horizontal="left" vertical="top"/>
    </xf>
    <xf numFmtId="0" fontId="25" fillId="7" borderId="55" xfId="0" applyFont="1" applyFill="1" applyBorder="1" applyAlignment="1" applyProtection="1">
      <alignment horizontal="left" vertical="top" wrapText="1"/>
    </xf>
    <xf numFmtId="0" fontId="25" fillId="7" borderId="0" xfId="0" applyFont="1" applyFill="1" applyBorder="1" applyAlignment="1" applyProtection="1">
      <alignment horizontal="left" vertical="top" wrapText="1"/>
    </xf>
    <xf numFmtId="0" fontId="22" fillId="7" borderId="55" xfId="0" applyFont="1" applyFill="1" applyBorder="1" applyAlignment="1" applyProtection="1">
      <alignment horizontal="left" vertical="top" wrapText="1"/>
    </xf>
    <xf numFmtId="0" fontId="23" fillId="8" borderId="55" xfId="0" applyFont="1" applyFill="1" applyBorder="1" applyAlignment="1" applyProtection="1">
      <alignment horizontal="center"/>
    </xf>
    <xf numFmtId="0" fontId="23" fillId="8" borderId="18" xfId="0" applyFont="1" applyFill="1" applyBorder="1" applyAlignment="1" applyProtection="1">
      <alignment horizontal="center"/>
    </xf>
    <xf numFmtId="0" fontId="24" fillId="0" borderId="55" xfId="0" applyFont="1" applyBorder="1" applyAlignment="1" applyProtection="1">
      <alignment horizontal="left" vertical="top"/>
    </xf>
    <xf numFmtId="0" fontId="22" fillId="0" borderId="22" xfId="0" applyFont="1" applyBorder="1" applyAlignment="1" applyProtection="1">
      <alignment horizontal="left" vertical="top"/>
    </xf>
    <xf numFmtId="0" fontId="22" fillId="4" borderId="27" xfId="0" applyFont="1" applyFill="1" applyBorder="1" applyAlignment="1" applyProtection="1">
      <alignment horizontal="center" vertical="center"/>
      <protection locked="0"/>
    </xf>
    <xf numFmtId="0" fontId="22" fillId="4" borderId="26" xfId="0" applyFont="1" applyFill="1" applyBorder="1" applyAlignment="1" applyProtection="1">
      <alignment horizontal="center" vertical="center"/>
      <protection locked="0"/>
    </xf>
    <xf numFmtId="0" fontId="22" fillId="7" borderId="18" xfId="0" applyFont="1" applyFill="1" applyBorder="1" applyAlignment="1" applyProtection="1">
      <alignment horizontal="left" wrapText="1"/>
    </xf>
    <xf numFmtId="0" fontId="23" fillId="8" borderId="16" xfId="0" applyFont="1" applyFill="1" applyBorder="1" applyAlignment="1" applyProtection="1">
      <alignment horizontal="left"/>
    </xf>
    <xf numFmtId="0" fontId="22" fillId="4" borderId="31" xfId="0" applyFont="1" applyFill="1" applyBorder="1" applyAlignment="1" applyProtection="1">
      <alignment horizontal="left"/>
      <protection locked="0"/>
    </xf>
    <xf numFmtId="14" fontId="22" fillId="4" borderId="16" xfId="0" applyNumberFormat="1" applyFont="1" applyFill="1" applyBorder="1" applyAlignment="1" applyProtection="1">
      <alignment horizontal="left"/>
      <protection locked="0"/>
    </xf>
    <xf numFmtId="0" fontId="22" fillId="4" borderId="16" xfId="0" applyFont="1" applyFill="1" applyBorder="1" applyAlignment="1" applyProtection="1">
      <alignment horizontal="left"/>
      <protection locked="0"/>
    </xf>
    <xf numFmtId="0" fontId="45" fillId="7" borderId="0" xfId="0" applyFont="1" applyFill="1" applyBorder="1" applyAlignment="1" applyProtection="1">
      <alignment horizontal="left" wrapText="1"/>
    </xf>
    <xf numFmtId="0" fontId="45" fillId="7" borderId="12" xfId="0" applyFont="1" applyFill="1" applyBorder="1" applyAlignment="1" applyProtection="1">
      <alignment horizontal="left" wrapText="1"/>
    </xf>
    <xf numFmtId="0" fontId="2" fillId="7" borderId="55" xfId="0" applyFont="1" applyFill="1" applyBorder="1" applyAlignment="1" applyProtection="1">
      <alignment horizontal="left"/>
    </xf>
    <xf numFmtId="0" fontId="2" fillId="7" borderId="0" xfId="0" applyFont="1" applyFill="1" applyBorder="1" applyAlignment="1" applyProtection="1">
      <alignment horizontal="left"/>
    </xf>
    <xf numFmtId="0" fontId="22" fillId="4" borderId="33" xfId="0" applyFont="1" applyFill="1" applyBorder="1" applyAlignment="1" applyProtection="1">
      <alignment horizontal="right"/>
    </xf>
    <xf numFmtId="0" fontId="22" fillId="4" borderId="34" xfId="0" applyFont="1" applyFill="1" applyBorder="1" applyAlignment="1" applyProtection="1">
      <alignment horizontal="right"/>
    </xf>
    <xf numFmtId="0" fontId="36" fillId="7" borderId="55" xfId="0" applyFont="1" applyFill="1" applyBorder="1" applyAlignment="1" applyProtection="1">
      <alignment horizontal="center"/>
    </xf>
    <xf numFmtId="0" fontId="36" fillId="7" borderId="0" xfId="0" applyFont="1" applyFill="1" applyBorder="1" applyAlignment="1" applyProtection="1">
      <alignment horizontal="center"/>
    </xf>
    <xf numFmtId="0" fontId="36" fillId="7" borderId="67" xfId="0" applyFont="1" applyFill="1" applyBorder="1" applyAlignment="1" applyProtection="1">
      <alignment horizontal="center"/>
    </xf>
    <xf numFmtId="0" fontId="5" fillId="0" borderId="0" xfId="0" applyFont="1" applyAlignment="1">
      <alignment horizontal="left" vertical="center"/>
    </xf>
    <xf numFmtId="0" fontId="5" fillId="0" borderId="67" xfId="0" applyFont="1" applyBorder="1" applyAlignment="1">
      <alignment horizontal="left" vertical="center"/>
    </xf>
    <xf numFmtId="0" fontId="46" fillId="0" borderId="64" xfId="0" applyFont="1" applyBorder="1" applyAlignment="1">
      <alignment horizontal="left" wrapText="1"/>
    </xf>
    <xf numFmtId="0" fontId="46" fillId="0" borderId="65" xfId="0" applyFont="1" applyBorder="1" applyAlignment="1">
      <alignment horizontal="left" wrapText="1"/>
    </xf>
    <xf numFmtId="0" fontId="4" fillId="0" borderId="0" xfId="0" applyFont="1" applyAlignment="1">
      <alignment horizontal="center" vertical="top" wrapText="1"/>
    </xf>
    <xf numFmtId="0" fontId="4" fillId="0" borderId="67" xfId="0" applyFont="1" applyBorder="1" applyAlignment="1">
      <alignment horizontal="center" vertical="top" wrapText="1"/>
    </xf>
    <xf numFmtId="0" fontId="12" fillId="0" borderId="0" xfId="0" applyFont="1" applyAlignment="1">
      <alignment horizontal="center" vertical="center" wrapText="1"/>
    </xf>
    <xf numFmtId="0" fontId="12" fillId="0" borderId="67" xfId="0" applyFont="1" applyBorder="1" applyAlignment="1">
      <alignment horizontal="center" vertical="center" wrapText="1"/>
    </xf>
    <xf numFmtId="0" fontId="12" fillId="0" borderId="29" xfId="0" applyFont="1" applyBorder="1" applyAlignment="1">
      <alignment horizontal="center" vertical="center" wrapText="1"/>
    </xf>
    <xf numFmtId="0" fontId="12" fillId="0" borderId="111" xfId="0" applyFont="1" applyBorder="1" applyAlignment="1">
      <alignment horizontal="center" vertical="center" wrapText="1"/>
    </xf>
    <xf numFmtId="0" fontId="6" fillId="4" borderId="6" xfId="0" applyFont="1" applyFill="1" applyBorder="1" applyProtection="1">
      <protection locked="0"/>
    </xf>
    <xf numFmtId="0" fontId="2" fillId="0" borderId="0" xfId="0" applyFont="1" applyAlignment="1">
      <alignment horizontal="left" vertical="center"/>
    </xf>
    <xf numFmtId="0" fontId="6" fillId="0" borderId="0" xfId="0" applyFont="1"/>
    <xf numFmtId="0" fontId="2" fillId="4" borderId="4" xfId="0" applyFont="1" applyFill="1" applyBorder="1" applyAlignment="1">
      <alignment horizontal="left" vertical="center"/>
    </xf>
    <xf numFmtId="0" fontId="2" fillId="4" borderId="70" xfId="0" applyFont="1" applyFill="1" applyBorder="1" applyAlignment="1">
      <alignment horizontal="left" vertical="center"/>
    </xf>
    <xf numFmtId="0" fontId="4" fillId="0" borderId="0" xfId="0" applyFont="1" applyAlignment="1">
      <alignment horizontal="center" wrapText="1"/>
    </xf>
    <xf numFmtId="0" fontId="4" fillId="0" borderId="67" xfId="0" applyFont="1" applyBorder="1" applyAlignment="1">
      <alignment horizontal="center" wrapText="1"/>
    </xf>
    <xf numFmtId="0" fontId="37" fillId="0" borderId="66" xfId="0" applyFont="1" applyBorder="1" applyAlignment="1">
      <alignment horizontal="center" wrapText="1"/>
    </xf>
    <xf numFmtId="0" fontId="37" fillId="0" borderId="0" xfId="0" applyFont="1" applyAlignment="1">
      <alignment horizontal="center" wrapText="1"/>
    </xf>
    <xf numFmtId="0" fontId="37" fillId="0" borderId="67" xfId="0" applyFont="1" applyBorder="1" applyAlignment="1">
      <alignment horizontal="center" wrapText="1"/>
    </xf>
    <xf numFmtId="0" fontId="2" fillId="4" borderId="5" xfId="0" applyFont="1" applyFill="1" applyBorder="1" applyAlignment="1">
      <alignment horizontal="right" vertical="center"/>
    </xf>
    <xf numFmtId="0" fontId="2" fillId="4" borderId="69" xfId="0" applyFont="1" applyFill="1" applyBorder="1" applyAlignment="1">
      <alignment horizontal="right" vertical="center"/>
    </xf>
    <xf numFmtId="14" fontId="7" fillId="5" borderId="0" xfId="0" applyNumberFormat="1" applyFont="1" applyFill="1" applyAlignment="1">
      <alignment horizontal="center" wrapText="1"/>
    </xf>
    <xf numFmtId="0" fontId="5" fillId="5" borderId="0" xfId="0" applyFont="1" applyFill="1"/>
    <xf numFmtId="0" fontId="5" fillId="5" borderId="67" xfId="0" applyFont="1" applyFill="1" applyBorder="1"/>
    <xf numFmtId="0" fontId="4" fillId="0" borderId="0" xfId="0" applyFont="1" applyAlignment="1">
      <alignment horizontal="left" vertical="center"/>
    </xf>
  </cellXfs>
  <cellStyles count="3">
    <cellStyle name="Įprastas" xfId="0" builtinId="0"/>
    <cellStyle name="Normal 2" xfId="2"/>
    <cellStyle name="Procentai" xfId="1" builtinId="5"/>
  </cellStyles>
  <dxfs count="3">
    <dxf>
      <font>
        <b/>
        <i val="0"/>
        <color rgb="FFFF0000"/>
      </font>
      <fill>
        <patternFill>
          <bgColor theme="9" tint="0.39994506668294322"/>
        </patternFill>
      </fill>
    </dxf>
    <dxf>
      <font>
        <b/>
        <i val="0"/>
        <color rgb="FFFF0000"/>
      </font>
      <fill>
        <patternFill>
          <bgColor theme="9" tint="0.39994506668294322"/>
        </patternFill>
      </fill>
    </dxf>
    <dxf>
      <font>
        <b/>
        <i val="0"/>
        <color rgb="FFFF0000"/>
      </font>
      <fill>
        <patternFill>
          <bgColor theme="9" tint="0.39994506668294322"/>
        </patternFill>
      </fill>
    </dxf>
  </dxfs>
  <tableStyles count="0" defaultTableStyle="TableStyleMedium2" defaultPivotStyle="PivotStyleLight16"/>
  <colors>
    <mruColors>
      <color rgb="FFEAF0F6"/>
      <color rgb="FF4F81BD"/>
      <color rgb="FF00589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0.39997558519241921"/>
    <pageSetUpPr fitToPage="1"/>
  </sheetPr>
  <dimension ref="A1:AZ268"/>
  <sheetViews>
    <sheetView showGridLines="0" tabSelected="1" topLeftCell="A100" zoomScaleNormal="100" zoomScaleSheetLayoutView="85" zoomScalePageLayoutView="60" workbookViewId="0">
      <selection activeCell="E112" sqref="E112"/>
    </sheetView>
  </sheetViews>
  <sheetFormatPr defaultColWidth="0" defaultRowHeight="12" x14ac:dyDescent="0.25"/>
  <cols>
    <col min="1" max="1" width="1.6640625" style="34" customWidth="1"/>
    <col min="2" max="2" width="63.44140625" style="34" customWidth="1"/>
    <col min="3" max="5" width="24.33203125" style="34" customWidth="1"/>
    <col min="6" max="6" width="1.6640625" style="38" customWidth="1"/>
    <col min="7" max="10" width="9.109375" style="38" hidden="1" customWidth="1"/>
    <col min="11" max="11" width="20.33203125" style="38" hidden="1" customWidth="1"/>
    <col min="12" max="17" width="9.109375" style="38" hidden="1" customWidth="1"/>
    <col min="18" max="18" width="47.5546875" style="38" hidden="1" customWidth="1"/>
    <col min="19" max="19" width="10.44140625" style="38" hidden="1" customWidth="1"/>
    <col min="20" max="23" width="9.109375" style="38" hidden="1" customWidth="1"/>
    <col min="24" max="25" width="9.109375" style="38" customWidth="1"/>
    <col min="26" max="26" width="5.6640625" style="38" customWidth="1"/>
    <col min="27" max="27" width="6.33203125" style="38" customWidth="1"/>
    <col min="28" max="28" width="7.6640625" style="38" customWidth="1"/>
    <col min="29" max="29" width="9.88671875" style="38" customWidth="1"/>
    <col min="30" max="50" width="9.109375" style="38" customWidth="1"/>
    <col min="51" max="52" width="0" style="38" hidden="1" customWidth="1"/>
    <col min="53" max="16384" width="9.109375" style="38" hidden="1"/>
  </cols>
  <sheetData>
    <row r="1" spans="2:52" ht="9.6" customHeight="1" thickBot="1" x14ac:dyDescent="0.25">
      <c r="F1" s="34"/>
      <c r="R1" s="38">
        <f>COUNTA(R2:R240)</f>
        <v>239</v>
      </c>
      <c r="S1" s="38">
        <f>COUNTA(S2:S240)</f>
        <v>239</v>
      </c>
      <c r="T1" s="38">
        <f>COUNTA(T2:T240)</f>
        <v>239</v>
      </c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</row>
    <row r="2" spans="2:52" ht="12.75" customHeight="1" x14ac:dyDescent="0.3">
      <c r="B2" s="170"/>
      <c r="C2" s="171"/>
      <c r="D2" s="467" t="s">
        <v>463</v>
      </c>
      <c r="E2" s="468"/>
      <c r="F2" s="34"/>
      <c r="R2" s="155" t="s">
        <v>0</v>
      </c>
      <c r="S2" s="155">
        <v>253255950</v>
      </c>
      <c r="T2" t="s">
        <v>1</v>
      </c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  <c r="AP2" s="34"/>
      <c r="AQ2" s="34"/>
      <c r="AR2" s="34"/>
      <c r="AS2" s="34"/>
      <c r="AT2" s="34"/>
      <c r="AU2" s="34"/>
      <c r="AV2" s="34"/>
      <c r="AW2" s="34"/>
      <c r="AX2" s="34"/>
    </row>
    <row r="3" spans="2:52" ht="31.2" customHeight="1" x14ac:dyDescent="0.3">
      <c r="B3" s="172"/>
      <c r="C3" s="173"/>
      <c r="D3" s="469"/>
      <c r="E3" s="470"/>
      <c r="F3" s="34"/>
      <c r="R3" s="155" t="s">
        <v>2</v>
      </c>
      <c r="S3" s="155">
        <v>152903578</v>
      </c>
      <c r="T3" t="s">
        <v>1</v>
      </c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  <c r="AP3" s="34"/>
      <c r="AQ3" s="34"/>
      <c r="AR3" s="34"/>
      <c r="AS3" s="34"/>
      <c r="AT3" s="34"/>
      <c r="AU3" s="34"/>
      <c r="AV3" s="34"/>
      <c r="AW3" s="34"/>
      <c r="AX3" s="34"/>
    </row>
    <row r="4" spans="2:52" ht="31.2" customHeight="1" x14ac:dyDescent="0.3">
      <c r="B4" s="172"/>
      <c r="C4" s="173"/>
      <c r="D4" s="469"/>
      <c r="E4" s="470"/>
      <c r="F4" s="34"/>
      <c r="R4" s="155" t="s">
        <v>3</v>
      </c>
      <c r="S4" s="155">
        <v>152968145</v>
      </c>
      <c r="T4" t="s">
        <v>1</v>
      </c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  <c r="AP4" s="34"/>
      <c r="AQ4" s="34"/>
      <c r="AR4" s="34"/>
      <c r="AS4" s="34"/>
      <c r="AT4" s="34"/>
      <c r="AU4" s="34"/>
      <c r="AV4" s="34"/>
      <c r="AW4" s="34"/>
      <c r="AX4" s="34"/>
    </row>
    <row r="5" spans="2:52" ht="13.2" customHeight="1" x14ac:dyDescent="0.3">
      <c r="B5" s="172"/>
      <c r="C5" s="173"/>
      <c r="D5" s="173"/>
      <c r="E5" s="174"/>
      <c r="F5" s="34"/>
      <c r="R5" s="155" t="s">
        <v>4</v>
      </c>
      <c r="S5" s="155">
        <v>152962797</v>
      </c>
      <c r="T5" t="s">
        <v>1</v>
      </c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  <c r="AM5" s="34"/>
      <c r="AN5" s="34"/>
      <c r="AO5" s="34"/>
      <c r="AP5" s="34"/>
      <c r="AQ5" s="34"/>
      <c r="AR5" s="34"/>
      <c r="AS5" s="34"/>
      <c r="AT5" s="34"/>
      <c r="AU5" s="34"/>
      <c r="AV5" s="34"/>
      <c r="AW5" s="34"/>
      <c r="AX5" s="34"/>
    </row>
    <row r="6" spans="2:52" ht="13.2" customHeight="1" x14ac:dyDescent="0.3">
      <c r="B6" s="478" t="s">
        <v>5</v>
      </c>
      <c r="C6" s="479"/>
      <c r="D6" s="479"/>
      <c r="E6" s="480"/>
      <c r="F6" s="34"/>
      <c r="R6" s="155" t="s">
        <v>6</v>
      </c>
      <c r="S6" s="155">
        <v>149566841</v>
      </c>
      <c r="T6" t="s">
        <v>1</v>
      </c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4"/>
      <c r="AL6" s="34"/>
      <c r="AM6" s="34"/>
      <c r="AN6" s="34"/>
      <c r="AO6" s="34"/>
      <c r="AP6" s="34"/>
      <c r="AQ6" s="34"/>
      <c r="AR6" s="34"/>
      <c r="AS6" s="34"/>
      <c r="AT6" s="34"/>
      <c r="AU6" s="34"/>
      <c r="AV6" s="34"/>
      <c r="AW6" s="34"/>
      <c r="AX6" s="34"/>
    </row>
    <row r="7" spans="2:52" ht="13.2" customHeight="1" x14ac:dyDescent="0.3">
      <c r="B7" s="175"/>
      <c r="C7" s="176"/>
      <c r="D7" s="176"/>
      <c r="E7" s="177"/>
      <c r="F7" s="34"/>
      <c r="R7" s="155" t="s">
        <v>7</v>
      </c>
      <c r="S7" s="155">
        <v>149947714</v>
      </c>
      <c r="T7" t="s">
        <v>1</v>
      </c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4"/>
      <c r="AI7" s="34"/>
      <c r="AJ7" s="34"/>
      <c r="AK7" s="34"/>
      <c r="AL7" s="34"/>
      <c r="AM7" s="34"/>
      <c r="AN7" s="34"/>
      <c r="AO7" s="34"/>
      <c r="AP7" s="34"/>
      <c r="AQ7" s="34"/>
      <c r="AR7" s="34"/>
      <c r="AS7" s="34"/>
      <c r="AT7" s="34"/>
      <c r="AU7" s="34"/>
      <c r="AV7" s="34"/>
      <c r="AW7" s="34"/>
      <c r="AX7" s="34"/>
    </row>
    <row r="8" spans="2:52" ht="18" x14ac:dyDescent="0.35">
      <c r="B8" s="178" t="s">
        <v>8</v>
      </c>
      <c r="C8" s="481" t="s">
        <v>360</v>
      </c>
      <c r="D8" s="481"/>
      <c r="E8" s="482"/>
      <c r="F8" s="34"/>
      <c r="R8" s="155" t="s">
        <v>9</v>
      </c>
      <c r="S8" s="155">
        <v>149693995</v>
      </c>
      <c r="T8" t="s">
        <v>10</v>
      </c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4"/>
      <c r="AK8" s="34"/>
      <c r="AL8" s="34"/>
      <c r="AM8" s="34"/>
      <c r="AN8" s="34"/>
      <c r="AO8" s="34"/>
      <c r="AP8" s="34"/>
      <c r="AQ8" s="34"/>
      <c r="AR8" s="34"/>
      <c r="AS8" s="34"/>
      <c r="AT8" s="34"/>
      <c r="AU8" s="34"/>
      <c r="AV8" s="34"/>
      <c r="AW8" s="34"/>
      <c r="AX8" s="34"/>
    </row>
    <row r="9" spans="2:52" ht="14.4" x14ac:dyDescent="0.3">
      <c r="B9" s="179" t="s">
        <v>11</v>
      </c>
      <c r="C9" s="471" t="str">
        <f>IFERROR(VLOOKUP(C8,R1:T295,3,FALSE),"")</f>
        <v>Uždaroji akcinė bendrovė (UAB)</v>
      </c>
      <c r="D9" s="471"/>
      <c r="E9" s="472"/>
      <c r="F9" s="34"/>
      <c r="H9" s="156" t="s">
        <v>12</v>
      </c>
      <c r="L9" s="156" t="s">
        <v>13</v>
      </c>
      <c r="R9" s="155" t="s">
        <v>14</v>
      </c>
      <c r="S9" s="155">
        <v>149951417</v>
      </c>
      <c r="T9" t="s">
        <v>1</v>
      </c>
      <c r="X9" s="34"/>
      <c r="Y9" s="34"/>
      <c r="Z9" s="34"/>
      <c r="AA9" s="34"/>
      <c r="AB9" s="34"/>
      <c r="AC9" s="34"/>
      <c r="AD9" s="34"/>
      <c r="AE9" s="34"/>
      <c r="AF9" s="34"/>
      <c r="AG9" s="34"/>
      <c r="AH9" s="34"/>
      <c r="AI9" s="34"/>
      <c r="AJ9" s="34"/>
      <c r="AK9" s="34"/>
      <c r="AL9" s="34"/>
      <c r="AM9" s="34"/>
      <c r="AN9" s="34"/>
      <c r="AO9" s="34"/>
      <c r="AP9" s="34"/>
      <c r="AQ9" s="34"/>
      <c r="AR9" s="34"/>
      <c r="AS9" s="34"/>
      <c r="AT9" s="34"/>
      <c r="AU9" s="34"/>
      <c r="AV9" s="34"/>
      <c r="AW9" s="34"/>
      <c r="AX9" s="34"/>
    </row>
    <row r="10" spans="2:52" ht="14.4" x14ac:dyDescent="0.3">
      <c r="B10" s="180" t="s">
        <v>15</v>
      </c>
      <c r="C10" s="471">
        <f>IFERROR(VLOOKUP(C8,R2:S295,2,FALSE),"")</f>
        <v>182701785</v>
      </c>
      <c r="D10" s="471"/>
      <c r="E10" s="472"/>
      <c r="F10" s="34"/>
      <c r="H10" s="156" t="s">
        <v>1</v>
      </c>
      <c r="L10" s="156" t="s">
        <v>16</v>
      </c>
      <c r="R10" s="155" t="s">
        <v>17</v>
      </c>
      <c r="S10" s="155">
        <v>250135860</v>
      </c>
      <c r="T10" t="s">
        <v>1</v>
      </c>
      <c r="X10" s="34"/>
      <c r="Y10" s="34"/>
      <c r="Z10" s="34"/>
      <c r="AA10" s="34"/>
      <c r="AB10" s="34"/>
      <c r="AC10" s="34"/>
      <c r="AD10" s="34"/>
      <c r="AE10" s="34"/>
      <c r="AF10" s="34"/>
      <c r="AG10" s="34"/>
      <c r="AH10" s="34"/>
      <c r="AI10" s="34"/>
      <c r="AJ10" s="34"/>
      <c r="AK10" s="34"/>
      <c r="AL10" s="34"/>
      <c r="AM10" s="34"/>
      <c r="AN10" s="34"/>
      <c r="AO10" s="34"/>
      <c r="AP10" s="34"/>
      <c r="AQ10" s="34"/>
      <c r="AR10" s="34"/>
      <c r="AS10" s="34"/>
      <c r="AT10" s="34"/>
      <c r="AU10" s="34"/>
      <c r="AV10" s="34"/>
      <c r="AW10" s="34"/>
      <c r="AX10" s="34"/>
    </row>
    <row r="11" spans="2:52" ht="14.4" x14ac:dyDescent="0.3">
      <c r="B11" s="181" t="s">
        <v>18</v>
      </c>
      <c r="C11" s="483">
        <v>34802</v>
      </c>
      <c r="D11" s="471"/>
      <c r="E11" s="472"/>
      <c r="F11" s="34"/>
      <c r="H11" s="156" t="s">
        <v>19</v>
      </c>
      <c r="L11" s="156" t="s">
        <v>20</v>
      </c>
      <c r="R11" s="155" t="s">
        <v>21</v>
      </c>
      <c r="S11" s="155">
        <v>153720195</v>
      </c>
      <c r="T11" t="s">
        <v>10</v>
      </c>
      <c r="X11" s="34"/>
      <c r="Y11" s="34"/>
      <c r="Z11" s="34"/>
      <c r="AA11" s="34"/>
      <c r="AB11" s="34"/>
      <c r="AC11" s="34"/>
      <c r="AD11" s="34"/>
      <c r="AE11" s="34"/>
      <c r="AF11" s="34"/>
      <c r="AG11" s="34"/>
      <c r="AH11" s="34"/>
      <c r="AI11" s="34"/>
      <c r="AJ11" s="34"/>
      <c r="AK11" s="34"/>
      <c r="AL11" s="34"/>
      <c r="AM11" s="34"/>
      <c r="AN11" s="34"/>
      <c r="AO11" s="34"/>
      <c r="AP11" s="34"/>
      <c r="AQ11" s="34"/>
      <c r="AR11" s="34"/>
      <c r="AS11" s="34"/>
      <c r="AT11" s="34"/>
      <c r="AU11" s="34"/>
      <c r="AV11" s="34"/>
      <c r="AW11" s="34"/>
      <c r="AX11" s="34"/>
    </row>
    <row r="12" spans="2:52" ht="26.25" customHeight="1" x14ac:dyDescent="0.3">
      <c r="B12" s="180" t="s">
        <v>22</v>
      </c>
      <c r="C12" s="484" t="s">
        <v>35</v>
      </c>
      <c r="D12" s="484"/>
      <c r="E12" s="485"/>
      <c r="F12" s="34"/>
      <c r="L12" s="156" t="s">
        <v>23</v>
      </c>
      <c r="R12" s="155" t="s">
        <v>24</v>
      </c>
      <c r="S12" s="155">
        <v>154138664</v>
      </c>
      <c r="T12" t="s">
        <v>1</v>
      </c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  <c r="AM12" s="34"/>
      <c r="AN12" s="34"/>
      <c r="AO12" s="34"/>
      <c r="AP12" s="34"/>
      <c r="AQ12" s="34"/>
      <c r="AR12" s="34"/>
      <c r="AS12" s="34"/>
      <c r="AT12" s="34"/>
      <c r="AU12" s="34"/>
      <c r="AV12" s="34"/>
      <c r="AW12" s="34"/>
      <c r="AX12" s="34"/>
    </row>
    <row r="13" spans="2:52" ht="15" customHeight="1" x14ac:dyDescent="0.3">
      <c r="B13" s="181"/>
      <c r="C13" s="483"/>
      <c r="D13" s="471"/>
      <c r="E13" s="472"/>
      <c r="F13" s="34"/>
      <c r="L13" s="156" t="s">
        <v>25</v>
      </c>
      <c r="R13" s="155" t="s">
        <v>26</v>
      </c>
      <c r="S13" s="155">
        <v>154111083</v>
      </c>
      <c r="T13" t="s">
        <v>1</v>
      </c>
      <c r="X13" s="34"/>
      <c r="Y13" s="34"/>
      <c r="Z13" s="34"/>
      <c r="AA13" s="34"/>
      <c r="AB13" s="34"/>
      <c r="AC13" s="34"/>
      <c r="AD13" s="34"/>
      <c r="AE13" s="34"/>
      <c r="AF13" s="34"/>
      <c r="AG13" s="34"/>
      <c r="AH13" s="34"/>
      <c r="AI13" s="34"/>
      <c r="AJ13" s="34"/>
      <c r="AK13" s="34"/>
      <c r="AL13" s="34"/>
      <c r="AM13" s="34"/>
      <c r="AN13" s="34"/>
      <c r="AO13" s="34"/>
      <c r="AP13" s="34"/>
      <c r="AQ13" s="34"/>
      <c r="AR13" s="34"/>
      <c r="AS13" s="34"/>
      <c r="AT13" s="34"/>
      <c r="AU13" s="34"/>
      <c r="AV13" s="34"/>
      <c r="AW13" s="34"/>
      <c r="AX13" s="34"/>
    </row>
    <row r="14" spans="2:52" ht="14.4" x14ac:dyDescent="0.3">
      <c r="B14" s="180" t="s">
        <v>27</v>
      </c>
      <c r="C14" s="471" t="s">
        <v>464</v>
      </c>
      <c r="D14" s="471"/>
      <c r="E14" s="472"/>
      <c r="F14" s="34"/>
      <c r="H14" s="156" t="s">
        <v>28</v>
      </c>
      <c r="L14" s="156" t="s">
        <v>29</v>
      </c>
      <c r="R14" s="155" t="s">
        <v>30</v>
      </c>
      <c r="S14" s="155">
        <v>154112751</v>
      </c>
      <c r="T14" t="s">
        <v>1</v>
      </c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4"/>
      <c r="AL14" s="34"/>
      <c r="AM14" s="34"/>
      <c r="AN14" s="34"/>
      <c r="AO14" s="34"/>
      <c r="AP14" s="34"/>
      <c r="AQ14" s="34"/>
      <c r="AR14" s="34"/>
      <c r="AS14" s="34"/>
      <c r="AT14" s="34"/>
      <c r="AU14" s="34"/>
      <c r="AV14" s="34"/>
      <c r="AW14" s="34"/>
      <c r="AX14" s="34"/>
    </row>
    <row r="15" spans="2:52" ht="14.4" x14ac:dyDescent="0.3">
      <c r="B15" s="180" t="s">
        <v>31</v>
      </c>
      <c r="C15" s="473" t="s">
        <v>465</v>
      </c>
      <c r="D15" s="473"/>
      <c r="E15" s="474"/>
      <c r="F15" s="34"/>
      <c r="H15" s="156" t="s">
        <v>32</v>
      </c>
      <c r="L15" s="156" t="s">
        <v>33</v>
      </c>
      <c r="R15" s="155" t="s">
        <v>34</v>
      </c>
      <c r="S15" s="155">
        <v>152812840</v>
      </c>
      <c r="T15" t="s">
        <v>1</v>
      </c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  <c r="AL15" s="34"/>
      <c r="AM15" s="34"/>
      <c r="AN15" s="34"/>
      <c r="AO15" s="34"/>
      <c r="AP15" s="34"/>
      <c r="AQ15" s="34"/>
      <c r="AR15" s="34"/>
      <c r="AS15" s="34"/>
      <c r="AT15" s="34"/>
      <c r="AU15" s="34"/>
      <c r="AV15" s="34"/>
      <c r="AW15" s="34"/>
      <c r="AX15" s="34"/>
    </row>
    <row r="16" spans="2:52" ht="14.4" x14ac:dyDescent="0.3">
      <c r="B16" s="180"/>
      <c r="C16" s="81"/>
      <c r="D16" s="81"/>
      <c r="E16" s="182"/>
      <c r="F16" s="34"/>
      <c r="H16" s="156" t="s">
        <v>35</v>
      </c>
      <c r="L16" s="156" t="s">
        <v>36</v>
      </c>
      <c r="R16" s="155" t="s">
        <v>37</v>
      </c>
      <c r="S16" s="155">
        <v>152840633</v>
      </c>
      <c r="T16" t="s">
        <v>1</v>
      </c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  <c r="AL16" s="34"/>
      <c r="AM16" s="34"/>
      <c r="AN16" s="34"/>
      <c r="AO16" s="34"/>
      <c r="AP16" s="34"/>
      <c r="AQ16" s="34"/>
      <c r="AR16" s="34"/>
      <c r="AS16" s="34"/>
      <c r="AT16" s="34"/>
      <c r="AU16" s="34"/>
      <c r="AV16" s="34"/>
      <c r="AW16" s="34"/>
      <c r="AX16" s="34"/>
    </row>
    <row r="17" spans="2:50" ht="14.4" x14ac:dyDescent="0.3">
      <c r="B17" s="180"/>
      <c r="C17" s="475" t="s">
        <v>38</v>
      </c>
      <c r="D17" s="476"/>
      <c r="E17" s="477"/>
      <c r="F17" s="34"/>
      <c r="H17" s="156" t="s">
        <v>39</v>
      </c>
      <c r="L17" s="156" t="s">
        <v>40</v>
      </c>
      <c r="R17" s="155" t="s">
        <v>41</v>
      </c>
      <c r="S17" s="155">
        <v>152814478</v>
      </c>
      <c r="T17" t="s">
        <v>12</v>
      </c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  <c r="AP17" s="34"/>
      <c r="AQ17" s="34"/>
      <c r="AR17" s="34"/>
      <c r="AS17" s="34"/>
      <c r="AT17" s="34"/>
      <c r="AU17" s="34"/>
      <c r="AV17" s="34"/>
      <c r="AW17" s="34"/>
      <c r="AX17" s="34"/>
    </row>
    <row r="18" spans="2:50" ht="14.4" x14ac:dyDescent="0.3">
      <c r="B18" s="180" t="s">
        <v>42</v>
      </c>
      <c r="C18" s="440" t="s">
        <v>43</v>
      </c>
      <c r="D18" s="440"/>
      <c r="E18" s="183" t="s">
        <v>44</v>
      </c>
      <c r="F18" s="34"/>
      <c r="H18" s="156" t="s">
        <v>45</v>
      </c>
      <c r="L18" s="156" t="s">
        <v>46</v>
      </c>
      <c r="R18" s="155" t="s">
        <v>47</v>
      </c>
      <c r="S18" s="155">
        <v>154724428</v>
      </c>
      <c r="T18" t="s">
        <v>10</v>
      </c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  <c r="AP18" s="34"/>
      <c r="AQ18" s="34"/>
      <c r="AR18" s="34"/>
      <c r="AS18" s="34"/>
      <c r="AT18" s="34"/>
      <c r="AU18" s="34"/>
      <c r="AV18" s="34"/>
      <c r="AW18" s="34"/>
      <c r="AX18" s="34"/>
    </row>
    <row r="19" spans="2:50" ht="14.4" x14ac:dyDescent="0.3">
      <c r="B19" s="184" t="s">
        <v>48</v>
      </c>
      <c r="C19" s="441"/>
      <c r="D19" s="442"/>
      <c r="E19" s="185"/>
      <c r="F19" s="34"/>
      <c r="H19" s="156" t="s">
        <v>49</v>
      </c>
      <c r="L19" s="156" t="s">
        <v>50</v>
      </c>
      <c r="R19" s="155" t="s">
        <v>51</v>
      </c>
      <c r="S19" s="155">
        <v>154742789</v>
      </c>
      <c r="T19" t="s">
        <v>1</v>
      </c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  <c r="AK19" s="34"/>
      <c r="AL19" s="34"/>
      <c r="AM19" s="34"/>
      <c r="AN19" s="34"/>
      <c r="AO19" s="34"/>
      <c r="AP19" s="34"/>
      <c r="AQ19" s="34"/>
      <c r="AR19" s="34"/>
      <c r="AS19" s="34"/>
      <c r="AT19" s="34"/>
      <c r="AU19" s="34"/>
      <c r="AV19" s="34"/>
      <c r="AW19" s="34"/>
      <c r="AX19" s="34"/>
    </row>
    <row r="20" spans="2:50" ht="14.4" x14ac:dyDescent="0.3">
      <c r="B20" s="184" t="s">
        <v>52</v>
      </c>
      <c r="C20" s="441"/>
      <c r="D20" s="442"/>
      <c r="E20" s="185"/>
      <c r="F20" s="34"/>
      <c r="H20" s="156" t="s">
        <v>53</v>
      </c>
      <c r="L20" s="156" t="s">
        <v>54</v>
      </c>
      <c r="R20" s="155" t="s">
        <v>55</v>
      </c>
      <c r="S20" s="155">
        <v>154866655</v>
      </c>
      <c r="T20" t="s">
        <v>1</v>
      </c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  <c r="AP20" s="34"/>
      <c r="AQ20" s="34"/>
      <c r="AR20" s="34"/>
      <c r="AS20" s="34"/>
      <c r="AT20" s="34"/>
      <c r="AU20" s="34"/>
      <c r="AV20" s="34"/>
      <c r="AW20" s="34"/>
      <c r="AX20" s="34"/>
    </row>
    <row r="21" spans="2:50" ht="14.4" x14ac:dyDescent="0.3">
      <c r="B21" s="184" t="s">
        <v>56</v>
      </c>
      <c r="C21" s="443"/>
      <c r="D21" s="444"/>
      <c r="E21" s="185"/>
      <c r="F21" s="34"/>
      <c r="H21" s="156" t="s">
        <v>57</v>
      </c>
      <c r="R21" s="155" t="s">
        <v>58</v>
      </c>
      <c r="S21" s="155">
        <v>154850665</v>
      </c>
      <c r="T21" t="s">
        <v>1</v>
      </c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  <c r="AP21" s="34"/>
      <c r="AQ21" s="34"/>
      <c r="AR21" s="34"/>
      <c r="AS21" s="34"/>
      <c r="AT21" s="34"/>
      <c r="AU21" s="34"/>
      <c r="AV21" s="34"/>
      <c r="AW21" s="34"/>
      <c r="AX21" s="34"/>
    </row>
    <row r="22" spans="2:50" ht="14.4" x14ac:dyDescent="0.3">
      <c r="B22" s="184" t="s">
        <v>59</v>
      </c>
      <c r="C22" s="443"/>
      <c r="D22" s="444"/>
      <c r="E22" s="185"/>
      <c r="F22" s="34"/>
      <c r="H22" s="156" t="s">
        <v>60</v>
      </c>
      <c r="R22" s="155" t="s">
        <v>61</v>
      </c>
      <c r="S22" s="155">
        <v>152003098</v>
      </c>
      <c r="T22" t="s">
        <v>12</v>
      </c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  <c r="AP22" s="34"/>
      <c r="AQ22" s="34"/>
      <c r="AR22" s="34"/>
      <c r="AS22" s="34"/>
      <c r="AT22" s="34"/>
      <c r="AU22" s="34"/>
      <c r="AV22" s="34"/>
      <c r="AW22" s="34"/>
      <c r="AX22" s="34"/>
    </row>
    <row r="23" spans="2:50" ht="14.4" x14ac:dyDescent="0.3">
      <c r="B23" s="184" t="s">
        <v>62</v>
      </c>
      <c r="C23" s="443"/>
      <c r="D23" s="444"/>
      <c r="E23" s="185"/>
      <c r="F23" s="34"/>
      <c r="H23" s="156" t="s">
        <v>63</v>
      </c>
      <c r="R23" s="155" t="s">
        <v>64</v>
      </c>
      <c r="S23" s="155">
        <v>301500997</v>
      </c>
      <c r="T23" t="s">
        <v>1</v>
      </c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  <c r="AP23" s="34"/>
      <c r="AQ23" s="34"/>
      <c r="AR23" s="34"/>
      <c r="AS23" s="34"/>
      <c r="AT23" s="34"/>
      <c r="AU23" s="34"/>
      <c r="AV23" s="34"/>
      <c r="AW23" s="34"/>
      <c r="AX23" s="34"/>
    </row>
    <row r="24" spans="2:50" ht="16.5" customHeight="1" x14ac:dyDescent="0.3">
      <c r="B24" s="184" t="s">
        <v>65</v>
      </c>
      <c r="C24" s="443"/>
      <c r="D24" s="444"/>
      <c r="E24" s="185"/>
      <c r="F24" s="34"/>
      <c r="H24" s="156" t="s">
        <v>66</v>
      </c>
      <c r="R24" s="155" t="s">
        <v>67</v>
      </c>
      <c r="S24" s="155">
        <v>300076944</v>
      </c>
      <c r="T24" t="s">
        <v>1</v>
      </c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  <c r="AP24" s="34"/>
      <c r="AQ24" s="34"/>
      <c r="AR24" s="34"/>
      <c r="AS24" s="34"/>
      <c r="AT24" s="34"/>
      <c r="AU24" s="34"/>
      <c r="AV24" s="34"/>
      <c r="AW24" s="34"/>
      <c r="AX24" s="34"/>
    </row>
    <row r="25" spans="2:50" ht="14.4" x14ac:dyDescent="0.3">
      <c r="B25" s="184" t="s">
        <v>68</v>
      </c>
      <c r="C25" s="443"/>
      <c r="D25" s="444"/>
      <c r="E25" s="185"/>
      <c r="F25" s="34"/>
      <c r="H25" s="156"/>
      <c r="R25" s="155" t="s">
        <v>69</v>
      </c>
      <c r="S25" s="155">
        <v>152007157</v>
      </c>
      <c r="T25" t="s">
        <v>1</v>
      </c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34"/>
      <c r="AQ25" s="34"/>
      <c r="AR25" s="34"/>
      <c r="AS25" s="34"/>
      <c r="AT25" s="34"/>
      <c r="AU25" s="34"/>
      <c r="AV25" s="34"/>
      <c r="AW25" s="34"/>
      <c r="AX25" s="34"/>
    </row>
    <row r="26" spans="2:50" ht="14.4" x14ac:dyDescent="0.3">
      <c r="B26" s="184" t="s">
        <v>70</v>
      </c>
      <c r="C26" s="441"/>
      <c r="D26" s="442"/>
      <c r="E26" s="185"/>
      <c r="F26" s="34"/>
      <c r="R26" s="155" t="s">
        <v>71</v>
      </c>
      <c r="S26" s="155">
        <v>181613656</v>
      </c>
      <c r="T26" t="s">
        <v>1</v>
      </c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  <c r="AP26" s="34"/>
      <c r="AQ26" s="34"/>
      <c r="AR26" s="34"/>
      <c r="AS26" s="34"/>
      <c r="AT26" s="34"/>
      <c r="AU26" s="34"/>
      <c r="AV26" s="34"/>
      <c r="AW26" s="34"/>
      <c r="AX26" s="34"/>
    </row>
    <row r="27" spans="2:50" ht="14.4" x14ac:dyDescent="0.3">
      <c r="B27" s="184" t="s">
        <v>72</v>
      </c>
      <c r="C27" s="441"/>
      <c r="D27" s="442"/>
      <c r="E27" s="185"/>
      <c r="F27" s="34"/>
      <c r="R27" s="155" t="s">
        <v>73</v>
      </c>
      <c r="S27" s="155">
        <v>155475990</v>
      </c>
      <c r="T27" t="s">
        <v>1</v>
      </c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  <c r="AP27" s="34"/>
      <c r="AQ27" s="34"/>
      <c r="AR27" s="34"/>
      <c r="AS27" s="34"/>
      <c r="AT27" s="34"/>
      <c r="AU27" s="34"/>
      <c r="AV27" s="34"/>
      <c r="AW27" s="34"/>
      <c r="AX27" s="34"/>
    </row>
    <row r="28" spans="2:50" ht="14.4" x14ac:dyDescent="0.3">
      <c r="B28" s="184" t="s">
        <v>74</v>
      </c>
      <c r="C28" s="441"/>
      <c r="D28" s="442"/>
      <c r="E28" s="185"/>
      <c r="F28" s="34"/>
      <c r="R28" s="155" t="s">
        <v>75</v>
      </c>
      <c r="S28" s="155">
        <v>155513971</v>
      </c>
      <c r="T28" t="s">
        <v>1</v>
      </c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  <c r="AP28" s="34"/>
      <c r="AQ28" s="34"/>
      <c r="AR28" s="34"/>
      <c r="AS28" s="34"/>
      <c r="AT28" s="34"/>
      <c r="AU28" s="34"/>
      <c r="AV28" s="34"/>
      <c r="AW28" s="34"/>
      <c r="AX28" s="34"/>
    </row>
    <row r="29" spans="2:50" ht="14.4" x14ac:dyDescent="0.3">
      <c r="B29" s="184" t="s">
        <v>76</v>
      </c>
      <c r="C29" s="424" t="s">
        <v>77</v>
      </c>
      <c r="D29" s="425"/>
      <c r="E29" s="186">
        <f>100%-SUM(E19:E28)</f>
        <v>1</v>
      </c>
      <c r="F29" s="34"/>
      <c r="R29" s="155" t="s">
        <v>78</v>
      </c>
      <c r="S29" s="155">
        <v>255512870</v>
      </c>
      <c r="T29" t="s">
        <v>1</v>
      </c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  <c r="AP29" s="34"/>
      <c r="AQ29" s="34"/>
      <c r="AR29" s="34"/>
      <c r="AS29" s="34"/>
      <c r="AT29" s="34"/>
      <c r="AU29" s="34"/>
      <c r="AV29" s="34"/>
      <c r="AW29" s="34"/>
      <c r="AX29" s="34"/>
    </row>
    <row r="30" spans="2:50" ht="14.4" x14ac:dyDescent="0.3">
      <c r="B30" s="184"/>
      <c r="C30" s="84"/>
      <c r="D30" s="84"/>
      <c r="E30" s="187"/>
      <c r="F30" s="34"/>
      <c r="R30" s="155" t="s">
        <v>79</v>
      </c>
      <c r="S30" s="155">
        <v>155461670</v>
      </c>
      <c r="T30" t="s">
        <v>1</v>
      </c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  <c r="AP30" s="34"/>
      <c r="AQ30" s="34"/>
      <c r="AR30" s="34"/>
      <c r="AS30" s="34"/>
      <c r="AT30" s="34"/>
      <c r="AU30" s="34"/>
      <c r="AV30" s="34"/>
      <c r="AW30" s="34"/>
      <c r="AX30" s="34"/>
    </row>
    <row r="31" spans="2:50" ht="14.4" x14ac:dyDescent="0.3">
      <c r="B31" s="188" t="s">
        <v>80</v>
      </c>
      <c r="C31" s="426">
        <v>1</v>
      </c>
      <c r="D31" s="426"/>
      <c r="E31" s="427"/>
      <c r="F31" s="34"/>
      <c r="R31" s="155" t="s">
        <v>81</v>
      </c>
      <c r="S31" s="155">
        <v>155634880</v>
      </c>
      <c r="T31" t="s">
        <v>1</v>
      </c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  <c r="AP31" s="34"/>
      <c r="AQ31" s="34"/>
      <c r="AR31" s="34"/>
      <c r="AS31" s="34"/>
      <c r="AT31" s="34"/>
      <c r="AU31" s="34"/>
      <c r="AV31" s="34"/>
      <c r="AW31" s="34"/>
      <c r="AX31" s="34"/>
    </row>
    <row r="32" spans="2:50" ht="24" x14ac:dyDescent="0.3">
      <c r="B32" s="189" t="s">
        <v>432</v>
      </c>
      <c r="C32" s="428"/>
      <c r="D32" s="428"/>
      <c r="E32" s="429"/>
      <c r="F32" s="34"/>
      <c r="H32" s="76"/>
      <c r="R32" s="155" t="s">
        <v>83</v>
      </c>
      <c r="S32" s="155">
        <v>155402647</v>
      </c>
      <c r="T32" t="s">
        <v>10</v>
      </c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  <c r="AP32" s="34"/>
      <c r="AQ32" s="34"/>
      <c r="AR32" s="34"/>
      <c r="AS32" s="34"/>
      <c r="AT32" s="34"/>
      <c r="AU32" s="34"/>
      <c r="AV32" s="34"/>
      <c r="AW32" s="34"/>
      <c r="AX32" s="34"/>
    </row>
    <row r="33" spans="1:50" ht="14.4" x14ac:dyDescent="0.3">
      <c r="B33" s="181"/>
      <c r="C33" s="190"/>
      <c r="D33" s="190"/>
      <c r="E33" s="191"/>
      <c r="F33" s="34"/>
      <c r="I33" s="76"/>
      <c r="J33" s="76"/>
      <c r="M33" s="76"/>
      <c r="N33" s="76"/>
      <c r="O33" s="76"/>
      <c r="P33" s="76"/>
      <c r="Q33" s="76"/>
      <c r="R33" s="155" t="s">
        <v>84</v>
      </c>
      <c r="S33" s="155">
        <v>156916523</v>
      </c>
      <c r="T33" t="s">
        <v>1</v>
      </c>
      <c r="U33" s="76"/>
      <c r="V33" s="76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  <c r="AP33" s="34"/>
      <c r="AQ33" s="34"/>
      <c r="AR33" s="34"/>
      <c r="AS33" s="34"/>
      <c r="AT33" s="34"/>
      <c r="AU33" s="34"/>
      <c r="AV33" s="34"/>
      <c r="AW33" s="34"/>
      <c r="AX33" s="34"/>
    </row>
    <row r="34" spans="1:50" ht="24" x14ac:dyDescent="0.3">
      <c r="B34" s="192" t="s">
        <v>85</v>
      </c>
      <c r="C34" s="436" t="s">
        <v>229</v>
      </c>
      <c r="D34" s="436"/>
      <c r="E34" s="437"/>
      <c r="F34" s="34"/>
      <c r="R34" s="155" t="s">
        <v>86</v>
      </c>
      <c r="S34" s="155">
        <v>256564350</v>
      </c>
      <c r="T34" t="s">
        <v>1</v>
      </c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4"/>
      <c r="AR34" s="34"/>
      <c r="AS34" s="34"/>
      <c r="AT34" s="34"/>
      <c r="AU34" s="34"/>
      <c r="AV34" s="34"/>
      <c r="AW34" s="34"/>
      <c r="AX34" s="34"/>
    </row>
    <row r="35" spans="1:50" ht="24" x14ac:dyDescent="0.3">
      <c r="B35" s="192" t="s">
        <v>87</v>
      </c>
      <c r="C35" s="438"/>
      <c r="D35" s="438"/>
      <c r="E35" s="439"/>
      <c r="F35" s="34"/>
      <c r="R35" s="155" t="s">
        <v>88</v>
      </c>
      <c r="S35" s="155">
        <v>156576661</v>
      </c>
      <c r="T35" t="s">
        <v>1</v>
      </c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  <c r="AP35" s="34"/>
      <c r="AQ35" s="34"/>
      <c r="AR35" s="34"/>
      <c r="AS35" s="34"/>
      <c r="AT35" s="34"/>
      <c r="AU35" s="34"/>
      <c r="AV35" s="34"/>
      <c r="AW35" s="34"/>
      <c r="AX35" s="34"/>
    </row>
    <row r="36" spans="1:50" ht="14.4" x14ac:dyDescent="0.3">
      <c r="B36" s="180"/>
      <c r="C36" s="84"/>
      <c r="D36" s="84"/>
      <c r="E36" s="187"/>
      <c r="F36" s="34"/>
      <c r="R36" s="155" t="s">
        <v>89</v>
      </c>
      <c r="S36" s="155">
        <v>156737189</v>
      </c>
      <c r="T36" t="s">
        <v>1</v>
      </c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34"/>
    </row>
    <row r="37" spans="1:50" ht="24.6" customHeight="1" x14ac:dyDescent="0.3">
      <c r="B37" s="180"/>
      <c r="C37" s="432" t="s">
        <v>90</v>
      </c>
      <c r="D37" s="432"/>
      <c r="E37" s="433"/>
      <c r="F37" s="34"/>
      <c r="R37" s="155" t="s">
        <v>91</v>
      </c>
      <c r="S37" s="155">
        <v>156595252</v>
      </c>
      <c r="T37" t="s">
        <v>1</v>
      </c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  <c r="AP37" s="34"/>
      <c r="AQ37" s="34"/>
      <c r="AR37" s="34"/>
      <c r="AS37" s="34"/>
      <c r="AT37" s="34"/>
      <c r="AU37" s="34"/>
      <c r="AV37" s="34"/>
      <c r="AW37" s="34"/>
      <c r="AX37" s="34"/>
    </row>
    <row r="38" spans="1:50" s="76" customFormat="1" ht="12" customHeight="1" x14ac:dyDescent="0.3">
      <c r="A38" s="34"/>
      <c r="B38" s="193"/>
      <c r="C38" s="434" t="s">
        <v>92</v>
      </c>
      <c r="D38" s="434"/>
      <c r="E38" s="435"/>
      <c r="F38" s="34"/>
      <c r="H38" s="77"/>
      <c r="I38" s="38"/>
      <c r="J38" s="38"/>
      <c r="K38" s="38"/>
      <c r="L38" s="38"/>
      <c r="M38" s="38"/>
      <c r="N38" s="38"/>
      <c r="O38" s="38"/>
      <c r="P38" s="38"/>
      <c r="Q38" s="38"/>
      <c r="R38" s="155" t="s">
        <v>93</v>
      </c>
      <c r="S38" s="155">
        <v>157531950</v>
      </c>
      <c r="T38" t="s">
        <v>1</v>
      </c>
      <c r="U38" s="38"/>
      <c r="V38" s="38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  <c r="AP38" s="34"/>
      <c r="AQ38" s="34"/>
      <c r="AR38" s="34"/>
      <c r="AS38" s="34"/>
      <c r="AT38" s="34"/>
      <c r="AU38" s="34"/>
      <c r="AV38" s="34"/>
      <c r="AW38" s="34"/>
      <c r="AX38" s="34"/>
    </row>
    <row r="39" spans="1:50" ht="12" customHeight="1" x14ac:dyDescent="0.3">
      <c r="B39" s="194"/>
      <c r="C39" s="451" t="s">
        <v>94</v>
      </c>
      <c r="D39" s="451"/>
      <c r="E39" s="452"/>
      <c r="F39" s="34"/>
      <c r="H39" s="77"/>
      <c r="I39" s="77"/>
      <c r="J39" s="77"/>
      <c r="M39" s="77"/>
      <c r="N39" s="77"/>
      <c r="O39" s="77"/>
      <c r="P39" s="77"/>
      <c r="Q39" s="77"/>
      <c r="R39" s="155" t="s">
        <v>95</v>
      </c>
      <c r="S39" s="155">
        <v>157521319</v>
      </c>
      <c r="T39" t="s">
        <v>1</v>
      </c>
      <c r="U39" s="77"/>
      <c r="V39" s="77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  <c r="AP39" s="34"/>
      <c r="AQ39" s="34"/>
      <c r="AR39" s="34"/>
      <c r="AS39" s="34"/>
      <c r="AT39" s="34"/>
      <c r="AU39" s="34"/>
      <c r="AV39" s="34"/>
      <c r="AW39" s="34"/>
      <c r="AX39" s="34"/>
    </row>
    <row r="40" spans="1:50" ht="14.4" x14ac:dyDescent="0.3">
      <c r="B40" s="194"/>
      <c r="C40" s="453" t="s">
        <v>96</v>
      </c>
      <c r="D40" s="453"/>
      <c r="E40" s="454"/>
      <c r="F40" s="34"/>
      <c r="I40" s="77"/>
      <c r="J40" s="77"/>
      <c r="M40" s="77"/>
      <c r="N40" s="77"/>
      <c r="O40" s="77"/>
      <c r="P40" s="77"/>
      <c r="Q40" s="77"/>
      <c r="R40" s="155" t="s">
        <v>97</v>
      </c>
      <c r="S40" s="155">
        <v>157536164</v>
      </c>
      <c r="T40" t="s">
        <v>1</v>
      </c>
      <c r="U40" s="77"/>
      <c r="V40" s="77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  <c r="AP40" s="34"/>
      <c r="AQ40" s="34"/>
      <c r="AR40" s="34"/>
      <c r="AS40" s="34"/>
      <c r="AT40" s="34"/>
      <c r="AU40" s="34"/>
      <c r="AV40" s="34"/>
      <c r="AW40" s="34"/>
      <c r="AX40" s="34"/>
    </row>
    <row r="41" spans="1:50" ht="27" customHeight="1" thickBot="1" x14ac:dyDescent="0.35">
      <c r="B41" s="195" t="s">
        <v>98</v>
      </c>
      <c r="C41" s="262" t="s">
        <v>99</v>
      </c>
      <c r="D41" s="41"/>
      <c r="E41" s="263" t="s">
        <v>461</v>
      </c>
      <c r="F41" s="34"/>
      <c r="H41" s="77"/>
      <c r="R41" s="155" t="s">
        <v>101</v>
      </c>
      <c r="S41" s="155">
        <v>258325370</v>
      </c>
      <c r="T41" t="s">
        <v>1</v>
      </c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  <c r="AP41" s="34"/>
      <c r="AQ41" s="34"/>
      <c r="AR41" s="34"/>
      <c r="AS41" s="34"/>
      <c r="AT41" s="34"/>
      <c r="AU41" s="34"/>
      <c r="AV41" s="34"/>
      <c r="AW41" s="34"/>
      <c r="AX41" s="34"/>
    </row>
    <row r="42" spans="1:50" ht="14.4" x14ac:dyDescent="0.3">
      <c r="B42" s="197" t="s">
        <v>102</v>
      </c>
      <c r="C42" s="31">
        <v>1786.1</v>
      </c>
      <c r="D42" s="93"/>
      <c r="E42" s="198">
        <v>1332.3</v>
      </c>
      <c r="F42" s="34"/>
      <c r="H42" s="77"/>
      <c r="I42" s="77"/>
      <c r="J42" s="77"/>
      <c r="M42" s="77"/>
      <c r="N42" s="77"/>
      <c r="O42" s="77"/>
      <c r="P42" s="77"/>
      <c r="Q42" s="77"/>
      <c r="R42" s="155" t="s">
        <v>103</v>
      </c>
      <c r="S42" s="155">
        <v>158161361</v>
      </c>
      <c r="T42" t="s">
        <v>1</v>
      </c>
      <c r="U42" s="77"/>
      <c r="V42" s="77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  <c r="AP42" s="34"/>
      <c r="AQ42" s="34"/>
      <c r="AR42" s="34"/>
      <c r="AS42" s="34"/>
      <c r="AT42" s="34"/>
      <c r="AU42" s="34"/>
      <c r="AV42" s="34"/>
      <c r="AW42" s="34"/>
      <c r="AX42" s="34"/>
    </row>
    <row r="43" spans="1:50" ht="14.4" x14ac:dyDescent="0.3">
      <c r="B43" s="197" t="s">
        <v>104</v>
      </c>
      <c r="C43" s="30">
        <v>1591.2</v>
      </c>
      <c r="D43" s="93"/>
      <c r="E43" s="199">
        <v>960.9</v>
      </c>
      <c r="F43" s="34"/>
      <c r="I43" s="77"/>
      <c r="J43" s="77"/>
      <c r="K43" s="78"/>
      <c r="L43" s="79"/>
      <c r="M43" s="77"/>
      <c r="N43" s="77"/>
      <c r="O43" s="77"/>
      <c r="P43" s="77"/>
      <c r="Q43" s="77"/>
      <c r="R43" s="155" t="s">
        <v>105</v>
      </c>
      <c r="S43" s="155">
        <v>158275315</v>
      </c>
      <c r="T43" t="s">
        <v>1</v>
      </c>
      <c r="U43" s="77"/>
      <c r="V43" s="77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  <c r="AP43" s="34"/>
      <c r="AQ43" s="34"/>
      <c r="AR43" s="34"/>
      <c r="AS43" s="34"/>
      <c r="AT43" s="34"/>
      <c r="AU43" s="34"/>
      <c r="AV43" s="34"/>
      <c r="AW43" s="34"/>
      <c r="AX43" s="34"/>
    </row>
    <row r="44" spans="1:50" s="77" customFormat="1" ht="14.4" x14ac:dyDescent="0.3">
      <c r="A44" s="34"/>
      <c r="B44" s="200" t="s">
        <v>106</v>
      </c>
      <c r="C44" s="45">
        <f>+C42-C43</f>
        <v>194.89999999999986</v>
      </c>
      <c r="D44" s="93"/>
      <c r="E44" s="201">
        <f>+E42-E43</f>
        <v>371.4</v>
      </c>
      <c r="F44" s="34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155" t="s">
        <v>107</v>
      </c>
      <c r="S44" s="155">
        <v>158737526</v>
      </c>
      <c r="T44" t="s">
        <v>10</v>
      </c>
      <c r="U44" s="38"/>
      <c r="V44" s="38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  <c r="AP44" s="34"/>
      <c r="AQ44" s="34"/>
      <c r="AR44" s="34"/>
      <c r="AS44" s="34"/>
      <c r="AT44" s="34"/>
      <c r="AU44" s="34"/>
      <c r="AV44" s="34"/>
      <c r="AW44" s="34"/>
      <c r="AX44" s="34"/>
    </row>
    <row r="45" spans="1:50" s="77" customFormat="1" ht="14.4" x14ac:dyDescent="0.3">
      <c r="A45" s="34"/>
      <c r="B45" s="197" t="s">
        <v>108</v>
      </c>
      <c r="C45" s="33"/>
      <c r="D45" s="53"/>
      <c r="E45" s="423"/>
      <c r="F45" s="34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155" t="s">
        <v>109</v>
      </c>
      <c r="S45" s="155">
        <v>158834726</v>
      </c>
      <c r="T45" t="s">
        <v>1</v>
      </c>
      <c r="U45" s="38"/>
      <c r="V45" s="38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  <c r="AP45" s="34"/>
      <c r="AQ45" s="34"/>
      <c r="AR45" s="34"/>
      <c r="AS45" s="34"/>
      <c r="AT45" s="34"/>
      <c r="AU45" s="34"/>
      <c r="AV45" s="34"/>
      <c r="AW45" s="34"/>
      <c r="AX45" s="34"/>
    </row>
    <row r="46" spans="1:50" ht="14.4" x14ac:dyDescent="0.3">
      <c r="B46" s="197" t="s">
        <v>110</v>
      </c>
      <c r="C46" s="29">
        <v>291.2</v>
      </c>
      <c r="D46" s="53"/>
      <c r="E46" s="202">
        <v>248.2</v>
      </c>
      <c r="F46" s="34"/>
      <c r="R46" s="155" t="s">
        <v>111</v>
      </c>
      <c r="S46" s="155">
        <v>158996646</v>
      </c>
      <c r="T46" t="s">
        <v>1</v>
      </c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  <c r="AP46" s="34"/>
      <c r="AQ46" s="34"/>
      <c r="AR46" s="34"/>
      <c r="AS46" s="34"/>
      <c r="AT46" s="34"/>
      <c r="AU46" s="34"/>
      <c r="AV46" s="34"/>
      <c r="AW46" s="34"/>
      <c r="AX46" s="34"/>
    </row>
    <row r="47" spans="1:50" s="77" customFormat="1" ht="14.4" x14ac:dyDescent="0.3">
      <c r="A47" s="34"/>
      <c r="B47" s="200" t="s">
        <v>112</v>
      </c>
      <c r="C47" s="45">
        <f>+C44-C45-C46</f>
        <v>-96.300000000000125</v>
      </c>
      <c r="D47" s="93"/>
      <c r="E47" s="201">
        <f>+E44-E45-E46</f>
        <v>123.19999999999999</v>
      </c>
      <c r="F47" s="34"/>
      <c r="I47" s="38"/>
      <c r="J47" s="38"/>
      <c r="K47" s="38"/>
      <c r="L47" s="38"/>
      <c r="M47" s="38"/>
      <c r="N47" s="38"/>
      <c r="O47" s="38"/>
      <c r="P47" s="38"/>
      <c r="Q47" s="38"/>
      <c r="R47" s="155" t="s">
        <v>113</v>
      </c>
      <c r="S47" s="155">
        <v>258847030</v>
      </c>
      <c r="T47" t="s">
        <v>10</v>
      </c>
      <c r="U47" s="38"/>
      <c r="V47" s="38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  <c r="AP47" s="34"/>
      <c r="AQ47" s="34"/>
      <c r="AR47" s="34"/>
      <c r="AS47" s="34"/>
      <c r="AT47" s="34"/>
      <c r="AU47" s="34"/>
      <c r="AV47" s="34"/>
      <c r="AW47" s="34"/>
      <c r="AX47" s="34"/>
    </row>
    <row r="48" spans="1:50" s="77" customFormat="1" ht="14.4" x14ac:dyDescent="0.3">
      <c r="A48" s="34"/>
      <c r="B48" s="197" t="s">
        <v>114</v>
      </c>
      <c r="C48" s="33"/>
      <c r="D48" s="53"/>
      <c r="E48" s="203"/>
      <c r="F48" s="34"/>
      <c r="H48" s="38"/>
      <c r="K48" s="38"/>
      <c r="L48" s="38"/>
      <c r="R48" s="155" t="s">
        <v>115</v>
      </c>
      <c r="S48" s="155">
        <v>165717011</v>
      </c>
      <c r="T48" t="s">
        <v>1</v>
      </c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  <c r="AP48" s="34"/>
      <c r="AQ48" s="34"/>
      <c r="AR48" s="34"/>
      <c r="AS48" s="34"/>
      <c r="AT48" s="34"/>
      <c r="AU48" s="34"/>
      <c r="AV48" s="34"/>
      <c r="AW48" s="34"/>
      <c r="AX48" s="34"/>
    </row>
    <row r="49" spans="1:50" ht="14.4" x14ac:dyDescent="0.3">
      <c r="B49" s="197" t="s">
        <v>116</v>
      </c>
      <c r="C49" s="29">
        <v>19.2</v>
      </c>
      <c r="D49" s="53"/>
      <c r="E49" s="204">
        <v>75.400000000000006</v>
      </c>
      <c r="F49" s="34"/>
      <c r="H49" s="77"/>
      <c r="R49" s="155" t="s">
        <v>117</v>
      </c>
      <c r="S49" s="155">
        <v>235014830</v>
      </c>
      <c r="T49" t="s">
        <v>12</v>
      </c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  <c r="AP49" s="34"/>
      <c r="AQ49" s="34"/>
      <c r="AR49" s="34"/>
      <c r="AS49" s="34"/>
      <c r="AT49" s="34"/>
      <c r="AU49" s="34"/>
      <c r="AV49" s="34"/>
      <c r="AW49" s="34"/>
      <c r="AX49" s="34"/>
    </row>
    <row r="50" spans="1:50" ht="14.4" x14ac:dyDescent="0.3">
      <c r="B50" s="197" t="s">
        <v>118</v>
      </c>
      <c r="C50" s="49">
        <f>C51-C52</f>
        <v>-1.4000000000000004</v>
      </c>
      <c r="D50" s="93"/>
      <c r="E50" s="205">
        <f>E51-E52</f>
        <v>2.9</v>
      </c>
      <c r="F50" s="34"/>
      <c r="I50" s="77"/>
      <c r="J50" s="77"/>
      <c r="M50" s="77"/>
      <c r="N50" s="77"/>
      <c r="O50" s="77"/>
      <c r="P50" s="77"/>
      <c r="Q50" s="77"/>
      <c r="R50" s="155" t="s">
        <v>119</v>
      </c>
      <c r="S50" s="155">
        <v>133154754</v>
      </c>
      <c r="T50" t="s">
        <v>1</v>
      </c>
      <c r="U50" s="77"/>
      <c r="V50" s="77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  <c r="AP50" s="34"/>
      <c r="AQ50" s="34"/>
      <c r="AR50" s="34"/>
      <c r="AS50" s="34"/>
      <c r="AT50" s="34"/>
      <c r="AU50" s="34"/>
      <c r="AV50" s="34"/>
      <c r="AW50" s="34"/>
      <c r="AX50" s="34"/>
    </row>
    <row r="51" spans="1:50" ht="14.4" x14ac:dyDescent="0.3">
      <c r="B51" s="206" t="s">
        <v>120</v>
      </c>
      <c r="C51" s="32">
        <v>3.8</v>
      </c>
      <c r="D51" s="53"/>
      <c r="E51" s="207">
        <v>3.8</v>
      </c>
      <c r="F51" s="34"/>
      <c r="I51" s="77"/>
      <c r="J51" s="77"/>
      <c r="M51" s="77"/>
      <c r="N51" s="77"/>
      <c r="O51" s="77"/>
      <c r="P51" s="77"/>
      <c r="Q51" s="77"/>
      <c r="R51" s="155" t="s">
        <v>121</v>
      </c>
      <c r="S51" s="155">
        <v>132751369</v>
      </c>
      <c r="T51" t="s">
        <v>1</v>
      </c>
      <c r="U51" s="77"/>
      <c r="V51" s="77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  <c r="AP51" s="34"/>
      <c r="AQ51" s="34"/>
      <c r="AR51" s="34"/>
      <c r="AS51" s="34"/>
      <c r="AT51" s="34"/>
      <c r="AU51" s="34"/>
      <c r="AV51" s="34"/>
      <c r="AW51" s="34"/>
      <c r="AX51" s="34"/>
    </row>
    <row r="52" spans="1:50" ht="14.4" x14ac:dyDescent="0.3">
      <c r="B52" s="206" t="s">
        <v>122</v>
      </c>
      <c r="C52" s="30">
        <v>5.2</v>
      </c>
      <c r="D52" s="53"/>
      <c r="E52" s="208">
        <v>0.9</v>
      </c>
      <c r="F52" s="34"/>
      <c r="I52" s="77"/>
      <c r="J52" s="77"/>
      <c r="M52" s="77"/>
      <c r="N52" s="77"/>
      <c r="O52" s="77"/>
      <c r="P52" s="77"/>
      <c r="Q52" s="77"/>
      <c r="R52" s="155" t="s">
        <v>123</v>
      </c>
      <c r="S52" s="155">
        <v>132616649</v>
      </c>
      <c r="T52" t="s">
        <v>1</v>
      </c>
      <c r="U52" s="77"/>
      <c r="V52" s="77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  <c r="AP52" s="34"/>
      <c r="AQ52" s="34"/>
      <c r="AR52" s="34"/>
      <c r="AS52" s="34"/>
      <c r="AT52" s="34"/>
      <c r="AU52" s="34"/>
      <c r="AV52" s="34"/>
      <c r="AW52" s="34"/>
      <c r="AX52" s="34"/>
    </row>
    <row r="53" spans="1:50" s="77" customFormat="1" ht="14.4" x14ac:dyDescent="0.3">
      <c r="A53" s="34"/>
      <c r="B53" s="200" t="s">
        <v>124</v>
      </c>
      <c r="C53" s="45">
        <f>+C47+C48+C49+C50</f>
        <v>-78.500000000000128</v>
      </c>
      <c r="D53" s="93"/>
      <c r="E53" s="201">
        <f>+E47+E48+E49+E50</f>
        <v>201.5</v>
      </c>
      <c r="F53" s="34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155" t="s">
        <v>125</v>
      </c>
      <c r="S53" s="155">
        <v>132684155</v>
      </c>
      <c r="T53" t="s">
        <v>1</v>
      </c>
      <c r="U53" s="38"/>
      <c r="V53" s="38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  <c r="AP53" s="34"/>
      <c r="AQ53" s="34"/>
      <c r="AR53" s="34"/>
      <c r="AS53" s="34"/>
      <c r="AT53" s="34"/>
      <c r="AU53" s="34"/>
      <c r="AV53" s="34"/>
      <c r="AW53" s="34"/>
      <c r="AX53" s="34"/>
    </row>
    <row r="54" spans="1:50" ht="14.4" x14ac:dyDescent="0.3">
      <c r="B54" s="197" t="s">
        <v>126</v>
      </c>
      <c r="C54" s="12"/>
      <c r="D54" s="54"/>
      <c r="E54" s="209">
        <v>9.1</v>
      </c>
      <c r="F54" s="34"/>
      <c r="R54" s="155" t="s">
        <v>127</v>
      </c>
      <c r="S54" s="155">
        <v>233923260</v>
      </c>
      <c r="T54" t="s">
        <v>1</v>
      </c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  <c r="AP54" s="34"/>
      <c r="AQ54" s="34"/>
      <c r="AR54" s="34"/>
      <c r="AS54" s="34"/>
      <c r="AT54" s="34"/>
      <c r="AU54" s="34"/>
      <c r="AV54" s="34"/>
      <c r="AW54" s="34"/>
      <c r="AX54" s="34"/>
    </row>
    <row r="55" spans="1:50" s="77" customFormat="1" ht="14.4" x14ac:dyDescent="0.3">
      <c r="A55" s="34"/>
      <c r="B55" s="200" t="s">
        <v>128</v>
      </c>
      <c r="C55" s="45">
        <f>C53-C54</f>
        <v>-78.500000000000128</v>
      </c>
      <c r="D55" s="93"/>
      <c r="E55" s="201">
        <f>E53-E54</f>
        <v>192.4</v>
      </c>
      <c r="F55" s="34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155" t="s">
        <v>129</v>
      </c>
      <c r="S55" s="155">
        <v>133607044</v>
      </c>
      <c r="T55" t="s">
        <v>1</v>
      </c>
      <c r="U55" s="38"/>
      <c r="V55" s="38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  <c r="AP55" s="34"/>
      <c r="AQ55" s="34"/>
      <c r="AR55" s="34"/>
      <c r="AS55" s="34"/>
      <c r="AT55" s="34"/>
      <c r="AU55" s="34"/>
      <c r="AV55" s="34"/>
      <c r="AW55" s="34"/>
      <c r="AX55" s="34"/>
    </row>
    <row r="56" spans="1:50" s="77" customFormat="1" ht="14.4" x14ac:dyDescent="0.3">
      <c r="A56" s="34"/>
      <c r="B56" s="210"/>
      <c r="C56" s="112"/>
      <c r="D56" s="93"/>
      <c r="E56" s="211"/>
      <c r="F56" s="34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155" t="s">
        <v>130</v>
      </c>
      <c r="S56" s="155">
        <v>135641038</v>
      </c>
      <c r="T56" t="s">
        <v>1</v>
      </c>
      <c r="U56" s="38"/>
      <c r="V56" s="38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  <c r="AP56" s="34"/>
      <c r="AQ56" s="34"/>
      <c r="AR56" s="34"/>
      <c r="AS56" s="34"/>
      <c r="AT56" s="34"/>
      <c r="AU56" s="34"/>
      <c r="AV56" s="34"/>
      <c r="AW56" s="34"/>
      <c r="AX56" s="34"/>
    </row>
    <row r="57" spans="1:50" s="77" customFormat="1" ht="30" customHeight="1" x14ac:dyDescent="0.3">
      <c r="A57" s="34"/>
      <c r="B57" s="194"/>
      <c r="C57" s="432" t="s">
        <v>90</v>
      </c>
      <c r="D57" s="432"/>
      <c r="E57" s="433"/>
      <c r="F57" s="34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155" t="s">
        <v>131</v>
      </c>
      <c r="S57" s="155">
        <v>132532496</v>
      </c>
      <c r="T57" t="s">
        <v>1</v>
      </c>
      <c r="U57" s="38"/>
      <c r="V57" s="38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  <c r="AP57" s="34"/>
      <c r="AQ57" s="34"/>
      <c r="AR57" s="34"/>
      <c r="AS57" s="34"/>
      <c r="AT57" s="34"/>
      <c r="AU57" s="34"/>
      <c r="AV57" s="34"/>
      <c r="AW57" s="34"/>
      <c r="AX57" s="34"/>
    </row>
    <row r="58" spans="1:50" ht="27" customHeight="1" thickBot="1" x14ac:dyDescent="0.35">
      <c r="B58" s="195" t="s">
        <v>132</v>
      </c>
      <c r="C58" s="302" t="s">
        <v>133</v>
      </c>
      <c r="D58" s="41"/>
      <c r="E58" s="303" t="s">
        <v>134</v>
      </c>
      <c r="F58" s="34"/>
      <c r="R58" s="155" t="s">
        <v>135</v>
      </c>
      <c r="S58" s="155">
        <v>132626180</v>
      </c>
      <c r="T58" t="s">
        <v>10</v>
      </c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  <c r="AP58" s="34"/>
      <c r="AQ58" s="34"/>
      <c r="AR58" s="34"/>
      <c r="AS58" s="34"/>
      <c r="AT58" s="34"/>
      <c r="AU58" s="34"/>
      <c r="AV58" s="34"/>
      <c r="AW58" s="34"/>
      <c r="AX58" s="34"/>
    </row>
    <row r="59" spans="1:50" ht="14.4" x14ac:dyDescent="0.3">
      <c r="B59" s="212" t="s">
        <v>136</v>
      </c>
      <c r="C59" s="1">
        <v>2.5</v>
      </c>
      <c r="D59" s="42"/>
      <c r="E59" s="207">
        <v>1.2</v>
      </c>
      <c r="F59" s="34"/>
      <c r="I59" s="77"/>
      <c r="J59" s="77"/>
      <c r="M59" s="77"/>
      <c r="N59" s="77"/>
      <c r="O59" s="77"/>
      <c r="P59" s="77"/>
      <c r="Q59" s="77"/>
      <c r="R59" s="155" t="s">
        <v>137</v>
      </c>
      <c r="S59" s="155">
        <v>133810450</v>
      </c>
      <c r="T59" t="s">
        <v>10</v>
      </c>
      <c r="U59" s="77"/>
      <c r="V59" s="77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  <c r="AP59" s="34"/>
      <c r="AQ59" s="34"/>
      <c r="AR59" s="34"/>
      <c r="AS59" s="34"/>
      <c r="AT59" s="34"/>
      <c r="AU59" s="34"/>
      <c r="AV59" s="34"/>
      <c r="AW59" s="34"/>
      <c r="AX59" s="34"/>
    </row>
    <row r="60" spans="1:50" ht="14.4" x14ac:dyDescent="0.3">
      <c r="B60" s="212" t="s">
        <v>138</v>
      </c>
      <c r="C60" s="28">
        <v>233.7</v>
      </c>
      <c r="D60" s="53"/>
      <c r="E60" s="213">
        <v>228.6</v>
      </c>
      <c r="F60" s="34"/>
      <c r="R60" s="155" t="s">
        <v>139</v>
      </c>
      <c r="S60" s="155">
        <v>159702357</v>
      </c>
      <c r="T60" t="s">
        <v>1</v>
      </c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  <c r="AP60" s="34"/>
      <c r="AQ60" s="34"/>
      <c r="AR60" s="34"/>
      <c r="AS60" s="34"/>
      <c r="AT60" s="34"/>
      <c r="AU60" s="34"/>
      <c r="AV60" s="34"/>
      <c r="AW60" s="34"/>
      <c r="AX60" s="34"/>
    </row>
    <row r="61" spans="1:50" ht="14.4" x14ac:dyDescent="0.3">
      <c r="B61" s="212" t="s">
        <v>140</v>
      </c>
      <c r="C61" s="28"/>
      <c r="D61" s="53"/>
      <c r="E61" s="213"/>
      <c r="F61" s="34"/>
      <c r="R61" s="155" t="s">
        <v>141</v>
      </c>
      <c r="S61" s="155">
        <v>301846604</v>
      </c>
      <c r="T61" t="s">
        <v>1</v>
      </c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  <c r="AP61" s="34"/>
      <c r="AQ61" s="34"/>
      <c r="AR61" s="34"/>
      <c r="AS61" s="34"/>
      <c r="AT61" s="34"/>
      <c r="AU61" s="34"/>
      <c r="AV61" s="34"/>
      <c r="AW61" s="34"/>
      <c r="AX61" s="34"/>
    </row>
    <row r="62" spans="1:50" ht="14.4" x14ac:dyDescent="0.3">
      <c r="B62" s="212" t="s">
        <v>142</v>
      </c>
      <c r="C62" s="28"/>
      <c r="D62" s="53"/>
      <c r="E62" s="213"/>
      <c r="F62" s="34"/>
      <c r="R62" s="155" t="s">
        <v>143</v>
      </c>
      <c r="S62" s="155">
        <v>166092559</v>
      </c>
      <c r="T62" t="s">
        <v>1</v>
      </c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  <c r="AP62" s="34"/>
      <c r="AQ62" s="34"/>
      <c r="AR62" s="34"/>
      <c r="AS62" s="34"/>
      <c r="AT62" s="34"/>
      <c r="AU62" s="34"/>
      <c r="AV62" s="34"/>
      <c r="AW62" s="34"/>
      <c r="AX62" s="34"/>
    </row>
    <row r="63" spans="1:50" ht="14.4" x14ac:dyDescent="0.3">
      <c r="B63" s="214" t="s">
        <v>144</v>
      </c>
      <c r="C63" s="94">
        <f>SUM(C59:C62)</f>
        <v>236.2</v>
      </c>
      <c r="D63" s="93"/>
      <c r="E63" s="215">
        <f>SUM(E59:E62)</f>
        <v>229.79999999999998</v>
      </c>
      <c r="F63" s="34"/>
      <c r="R63" s="155" t="s">
        <v>145</v>
      </c>
      <c r="S63" s="155">
        <v>161229484</v>
      </c>
      <c r="T63" t="s">
        <v>1</v>
      </c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  <c r="AP63" s="34"/>
      <c r="AQ63" s="34"/>
      <c r="AR63" s="34"/>
      <c r="AS63" s="34"/>
      <c r="AT63" s="34"/>
      <c r="AU63" s="34"/>
      <c r="AV63" s="34"/>
      <c r="AW63" s="34"/>
      <c r="AX63" s="34"/>
    </row>
    <row r="64" spans="1:50" s="77" customFormat="1" ht="14.4" x14ac:dyDescent="0.3">
      <c r="A64" s="34"/>
      <c r="B64" s="194"/>
      <c r="C64" s="63"/>
      <c r="D64" s="93"/>
      <c r="E64" s="216"/>
      <c r="F64" s="34"/>
      <c r="I64" s="38"/>
      <c r="J64" s="38"/>
      <c r="K64" s="38"/>
      <c r="L64" s="38"/>
      <c r="M64" s="38"/>
      <c r="N64" s="38"/>
      <c r="O64" s="38"/>
      <c r="P64" s="38"/>
      <c r="Q64" s="38"/>
      <c r="R64" s="155" t="s">
        <v>146</v>
      </c>
      <c r="S64" s="155">
        <v>161130867</v>
      </c>
      <c r="T64" t="s">
        <v>1</v>
      </c>
      <c r="U64" s="38"/>
      <c r="V64" s="38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  <c r="AP64" s="34"/>
      <c r="AQ64" s="34"/>
      <c r="AR64" s="34"/>
      <c r="AS64" s="34"/>
      <c r="AT64" s="34"/>
      <c r="AU64" s="34"/>
      <c r="AV64" s="34"/>
      <c r="AW64" s="34"/>
      <c r="AX64" s="34"/>
    </row>
    <row r="65" spans="1:50" ht="12.75" customHeight="1" x14ac:dyDescent="0.3">
      <c r="B65" s="217" t="s">
        <v>147</v>
      </c>
      <c r="C65" s="32">
        <v>43.6</v>
      </c>
      <c r="D65" s="53"/>
      <c r="E65" s="207">
        <v>32.700000000000003</v>
      </c>
      <c r="F65" s="34"/>
      <c r="H65" s="77"/>
      <c r="I65" s="77"/>
      <c r="J65" s="77"/>
      <c r="M65" s="77"/>
      <c r="N65" s="77"/>
      <c r="O65" s="77"/>
      <c r="P65" s="77"/>
      <c r="Q65" s="77"/>
      <c r="R65" s="155" t="s">
        <v>148</v>
      </c>
      <c r="S65" s="155">
        <v>161186428</v>
      </c>
      <c r="T65" t="s">
        <v>1</v>
      </c>
      <c r="U65" s="77"/>
      <c r="V65" s="77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  <c r="AP65" s="34"/>
      <c r="AQ65" s="34"/>
      <c r="AR65" s="34"/>
      <c r="AS65" s="34"/>
      <c r="AT65" s="34"/>
      <c r="AU65" s="34"/>
      <c r="AV65" s="34"/>
      <c r="AW65" s="34"/>
      <c r="AX65" s="34"/>
    </row>
    <row r="66" spans="1:50" ht="12.75" customHeight="1" x14ac:dyDescent="0.3">
      <c r="B66" s="218" t="s">
        <v>149</v>
      </c>
      <c r="C66" s="28">
        <v>361.7</v>
      </c>
      <c r="D66" s="53"/>
      <c r="E66" s="213">
        <v>263.60000000000002</v>
      </c>
      <c r="F66" s="34"/>
      <c r="H66" s="77"/>
      <c r="I66" s="77"/>
      <c r="J66" s="77"/>
      <c r="M66" s="77"/>
      <c r="N66" s="77"/>
      <c r="O66" s="77"/>
      <c r="P66" s="77"/>
      <c r="Q66" s="77"/>
      <c r="R66" s="155" t="s">
        <v>150</v>
      </c>
      <c r="S66" s="155">
        <v>162559136</v>
      </c>
      <c r="T66" t="s">
        <v>1</v>
      </c>
      <c r="U66" s="77"/>
      <c r="V66" s="77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  <c r="AP66" s="34"/>
      <c r="AQ66" s="34"/>
      <c r="AR66" s="34"/>
      <c r="AS66" s="34"/>
      <c r="AT66" s="34"/>
      <c r="AU66" s="34"/>
      <c r="AV66" s="34"/>
      <c r="AW66" s="34"/>
      <c r="AX66" s="34"/>
    </row>
    <row r="67" spans="1:50" ht="14.4" x14ac:dyDescent="0.3">
      <c r="B67" s="219" t="s">
        <v>151</v>
      </c>
      <c r="C67" s="28"/>
      <c r="D67" s="53"/>
      <c r="E67" s="213"/>
      <c r="F67" s="34"/>
      <c r="H67" s="77"/>
      <c r="I67" s="77"/>
      <c r="J67" s="77"/>
      <c r="M67" s="77"/>
      <c r="N67" s="77"/>
      <c r="O67" s="77"/>
      <c r="P67" s="77"/>
      <c r="Q67" s="77"/>
      <c r="R67" s="155" t="s">
        <v>152</v>
      </c>
      <c r="S67" s="155">
        <v>162441351</v>
      </c>
      <c r="T67" t="s">
        <v>1</v>
      </c>
      <c r="U67" s="77"/>
      <c r="V67" s="77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  <c r="AP67" s="34"/>
      <c r="AQ67" s="34"/>
      <c r="AR67" s="34"/>
      <c r="AS67" s="34"/>
      <c r="AT67" s="34"/>
      <c r="AU67" s="34"/>
      <c r="AV67" s="34"/>
      <c r="AW67" s="34"/>
      <c r="AX67" s="34"/>
    </row>
    <row r="68" spans="1:50" ht="14.4" x14ac:dyDescent="0.3">
      <c r="B68" s="219" t="s">
        <v>153</v>
      </c>
      <c r="C68" s="30">
        <v>595.9</v>
      </c>
      <c r="D68" s="53"/>
      <c r="E68" s="208">
        <v>655.7</v>
      </c>
      <c r="F68" s="34"/>
      <c r="H68" s="77"/>
      <c r="I68" s="77"/>
      <c r="J68" s="77"/>
      <c r="M68" s="77"/>
      <c r="N68" s="77"/>
      <c r="O68" s="77"/>
      <c r="P68" s="77"/>
      <c r="Q68" s="77"/>
      <c r="R68" s="155" t="s">
        <v>154</v>
      </c>
      <c r="S68" s="155">
        <v>162732556</v>
      </c>
      <c r="T68" t="s">
        <v>1</v>
      </c>
      <c r="U68" s="77"/>
      <c r="V68" s="77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  <c r="AP68" s="34"/>
      <c r="AQ68" s="34"/>
      <c r="AR68" s="34"/>
      <c r="AS68" s="34"/>
      <c r="AT68" s="34"/>
      <c r="AU68" s="34"/>
      <c r="AV68" s="34"/>
      <c r="AW68" s="34"/>
      <c r="AX68" s="34"/>
    </row>
    <row r="69" spans="1:50" ht="14.4" x14ac:dyDescent="0.3">
      <c r="B69" s="214" t="s">
        <v>155</v>
      </c>
      <c r="C69" s="94">
        <f>SUM(C65:C68)</f>
        <v>1001.2</v>
      </c>
      <c r="D69" s="93"/>
      <c r="E69" s="215">
        <f>SUM(E65:E68)</f>
        <v>952</v>
      </c>
      <c r="F69" s="34"/>
      <c r="I69" s="77"/>
      <c r="J69" s="77"/>
      <c r="M69" s="77"/>
      <c r="N69" s="77"/>
      <c r="O69" s="77"/>
      <c r="P69" s="77"/>
      <c r="Q69" s="77"/>
      <c r="R69" s="155" t="s">
        <v>156</v>
      </c>
      <c r="S69" s="155">
        <v>162468366</v>
      </c>
      <c r="T69" t="s">
        <v>10</v>
      </c>
      <c r="U69" s="77"/>
      <c r="V69" s="77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  <c r="AP69" s="34"/>
      <c r="AQ69" s="34"/>
      <c r="AR69" s="34"/>
      <c r="AS69" s="34"/>
      <c r="AT69" s="34"/>
      <c r="AU69" s="34"/>
      <c r="AV69" s="34"/>
      <c r="AW69" s="34"/>
      <c r="AX69" s="34"/>
    </row>
    <row r="70" spans="1:50" s="77" customFormat="1" ht="10.5" customHeight="1" x14ac:dyDescent="0.3">
      <c r="A70" s="34"/>
      <c r="B70" s="214"/>
      <c r="C70" s="94"/>
      <c r="D70" s="93"/>
      <c r="E70" s="215"/>
      <c r="F70" s="34"/>
      <c r="I70" s="38"/>
      <c r="J70" s="38"/>
      <c r="K70" s="38"/>
      <c r="L70" s="38"/>
      <c r="M70" s="38"/>
      <c r="N70" s="38"/>
      <c r="O70" s="38"/>
      <c r="P70" s="38"/>
      <c r="Q70" s="38"/>
      <c r="R70" s="155" t="s">
        <v>157</v>
      </c>
      <c r="S70" s="155">
        <v>140089260</v>
      </c>
      <c r="T70" t="s">
        <v>12</v>
      </c>
      <c r="U70" s="38"/>
      <c r="V70" s="38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  <c r="AP70" s="34"/>
      <c r="AQ70" s="34"/>
      <c r="AR70" s="34"/>
      <c r="AS70" s="34"/>
      <c r="AT70" s="34"/>
      <c r="AU70" s="34"/>
      <c r="AV70" s="34"/>
      <c r="AW70" s="34"/>
      <c r="AX70" s="34"/>
    </row>
    <row r="71" spans="1:50" s="77" customFormat="1" ht="14.4" x14ac:dyDescent="0.3">
      <c r="A71" s="34"/>
      <c r="B71" s="214" t="s">
        <v>158</v>
      </c>
      <c r="C71" s="13">
        <v>2.5</v>
      </c>
      <c r="D71" s="54"/>
      <c r="E71" s="220">
        <v>2.5</v>
      </c>
      <c r="F71" s="34"/>
      <c r="H71" s="38"/>
      <c r="K71" s="38"/>
      <c r="L71" s="38"/>
      <c r="R71" s="155" t="s">
        <v>159</v>
      </c>
      <c r="S71" s="155">
        <v>140249252</v>
      </c>
      <c r="T71" t="s">
        <v>12</v>
      </c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  <c r="AP71" s="34"/>
      <c r="AQ71" s="34"/>
      <c r="AR71" s="34"/>
      <c r="AS71" s="34"/>
      <c r="AT71" s="34"/>
      <c r="AU71" s="34"/>
      <c r="AV71" s="34"/>
      <c r="AW71" s="34"/>
      <c r="AX71" s="34"/>
    </row>
    <row r="72" spans="1:50" s="77" customFormat="1" ht="14.4" x14ac:dyDescent="0.3">
      <c r="A72" s="34"/>
      <c r="B72" s="214"/>
      <c r="C72" s="94"/>
      <c r="D72" s="93"/>
      <c r="E72" s="215"/>
      <c r="F72" s="34"/>
      <c r="I72" s="38"/>
      <c r="J72" s="38"/>
      <c r="K72" s="38"/>
      <c r="L72" s="38"/>
      <c r="M72" s="38"/>
      <c r="N72" s="38"/>
      <c r="O72" s="38"/>
      <c r="P72" s="38"/>
      <c r="Q72" s="38"/>
      <c r="R72" s="155" t="s">
        <v>160</v>
      </c>
      <c r="S72" s="155">
        <v>163743744</v>
      </c>
      <c r="T72" t="s">
        <v>1</v>
      </c>
      <c r="U72" s="38"/>
      <c r="V72" s="38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  <c r="AP72" s="34"/>
      <c r="AQ72" s="34"/>
      <c r="AR72" s="34"/>
      <c r="AS72" s="34"/>
      <c r="AT72" s="34"/>
      <c r="AU72" s="34"/>
      <c r="AV72" s="34"/>
      <c r="AW72" s="34"/>
      <c r="AX72" s="34"/>
    </row>
    <row r="73" spans="1:50" s="77" customFormat="1" ht="14.4" x14ac:dyDescent="0.3">
      <c r="A73" s="34"/>
      <c r="B73" s="214" t="s">
        <v>161</v>
      </c>
      <c r="C73" s="28"/>
      <c r="D73" s="53"/>
      <c r="E73" s="213"/>
      <c r="F73" s="34"/>
      <c r="K73" s="38"/>
      <c r="L73" s="38"/>
      <c r="R73" s="155" t="s">
        <v>162</v>
      </c>
      <c r="S73" s="155">
        <v>140033557</v>
      </c>
      <c r="T73" t="s">
        <v>1</v>
      </c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  <c r="AP73" s="34"/>
      <c r="AQ73" s="34"/>
      <c r="AR73" s="34"/>
      <c r="AS73" s="34"/>
      <c r="AT73" s="34"/>
      <c r="AU73" s="34"/>
      <c r="AV73" s="34"/>
      <c r="AW73" s="34"/>
      <c r="AX73" s="34"/>
    </row>
    <row r="74" spans="1:50" s="77" customFormat="1" ht="14.4" x14ac:dyDescent="0.3">
      <c r="A74" s="34"/>
      <c r="B74" s="194"/>
      <c r="C74" s="95"/>
      <c r="D74" s="93"/>
      <c r="E74" s="216"/>
      <c r="F74" s="34"/>
      <c r="K74" s="38"/>
      <c r="L74" s="38"/>
      <c r="R74" s="155" t="s">
        <v>163</v>
      </c>
      <c r="S74" s="155">
        <v>140031353</v>
      </c>
      <c r="T74" t="s">
        <v>1</v>
      </c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  <c r="AP74" s="34"/>
      <c r="AQ74" s="34"/>
      <c r="AR74" s="34"/>
      <c r="AS74" s="34"/>
      <c r="AT74" s="34"/>
      <c r="AU74" s="34"/>
      <c r="AV74" s="34"/>
      <c r="AW74" s="34"/>
      <c r="AX74" s="34"/>
    </row>
    <row r="75" spans="1:50" ht="13.5" customHeight="1" x14ac:dyDescent="0.3">
      <c r="B75" s="221" t="s">
        <v>164</v>
      </c>
      <c r="C75" s="94">
        <f>SUM(C63,C69,C71,C73)</f>
        <v>1239.9000000000001</v>
      </c>
      <c r="D75" s="93"/>
      <c r="E75" s="215">
        <f>SUM(E63,E69,E71,E73)</f>
        <v>1184.3</v>
      </c>
      <c r="F75" s="34"/>
      <c r="H75" s="77"/>
      <c r="I75" s="77"/>
      <c r="J75" s="77"/>
      <c r="M75" s="77"/>
      <c r="N75" s="77"/>
      <c r="O75" s="77"/>
      <c r="P75" s="77"/>
      <c r="Q75" s="77"/>
      <c r="R75" s="155" t="s">
        <v>165</v>
      </c>
      <c r="S75" s="155">
        <v>140842886</v>
      </c>
      <c r="T75" t="s">
        <v>1</v>
      </c>
      <c r="U75" s="77"/>
      <c r="V75" s="77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  <c r="AP75" s="34"/>
      <c r="AQ75" s="34"/>
      <c r="AR75" s="34"/>
      <c r="AS75" s="34"/>
      <c r="AT75" s="34"/>
      <c r="AU75" s="34"/>
      <c r="AV75" s="34"/>
      <c r="AW75" s="34"/>
      <c r="AX75" s="34"/>
    </row>
    <row r="76" spans="1:50" s="77" customFormat="1" ht="14.4" x14ac:dyDescent="0.3">
      <c r="A76" s="34"/>
      <c r="B76" s="222"/>
      <c r="C76" s="95"/>
      <c r="D76" s="93"/>
      <c r="E76" s="216"/>
      <c r="F76" s="34"/>
      <c r="K76" s="38"/>
      <c r="L76" s="38"/>
      <c r="R76" s="155" t="s">
        <v>166</v>
      </c>
      <c r="S76" s="155">
        <v>140842929</v>
      </c>
      <c r="T76" t="s">
        <v>1</v>
      </c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  <c r="AP76" s="34"/>
      <c r="AQ76" s="34"/>
      <c r="AR76" s="34"/>
      <c r="AS76" s="34"/>
      <c r="AT76" s="34"/>
      <c r="AU76" s="34"/>
      <c r="AV76" s="34"/>
      <c r="AW76" s="34"/>
      <c r="AX76" s="34"/>
    </row>
    <row r="77" spans="1:50" ht="24.6" x14ac:dyDescent="0.3">
      <c r="B77" s="223" t="s">
        <v>167</v>
      </c>
      <c r="C77" s="4">
        <v>533.29999999999995</v>
      </c>
      <c r="D77" s="53"/>
      <c r="E77" s="213">
        <v>533.29999999999995</v>
      </c>
      <c r="F77" s="34"/>
      <c r="H77" s="77"/>
      <c r="I77" s="77"/>
      <c r="J77" s="77"/>
      <c r="M77" s="77"/>
      <c r="N77" s="77"/>
      <c r="O77" s="77"/>
      <c r="P77" s="77"/>
      <c r="Q77" s="77"/>
      <c r="R77" s="155" t="s">
        <v>168</v>
      </c>
      <c r="S77" s="155">
        <v>141525547</v>
      </c>
      <c r="T77" t="s">
        <v>1</v>
      </c>
      <c r="U77" s="77"/>
      <c r="V77" s="77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  <c r="AP77" s="34"/>
      <c r="AQ77" s="34"/>
      <c r="AR77" s="34"/>
      <c r="AS77" s="34"/>
      <c r="AT77" s="34"/>
      <c r="AU77" s="34"/>
      <c r="AV77" s="34"/>
      <c r="AW77" s="34"/>
      <c r="AX77" s="34"/>
    </row>
    <row r="78" spans="1:50" s="77" customFormat="1" ht="15.75" customHeight="1" x14ac:dyDescent="0.3">
      <c r="A78" s="34"/>
      <c r="B78" s="224" t="s">
        <v>169</v>
      </c>
      <c r="C78" s="4">
        <v>533.29999999999995</v>
      </c>
      <c r="D78" s="53"/>
      <c r="E78" s="213">
        <v>533.29999999999995</v>
      </c>
      <c r="F78" s="34"/>
      <c r="K78" s="38"/>
      <c r="L78" s="38"/>
      <c r="R78" s="155" t="s">
        <v>170</v>
      </c>
      <c r="S78" s="155">
        <v>140786882</v>
      </c>
      <c r="T78" t="s">
        <v>10</v>
      </c>
      <c r="X78" s="34"/>
      <c r="Y78" s="34"/>
      <c r="Z78" s="34"/>
      <c r="AA78" s="34"/>
      <c r="AB78" s="34"/>
      <c r="AC78" s="34"/>
      <c r="AD78" s="34"/>
      <c r="AE78" s="34"/>
      <c r="AF78" s="34"/>
      <c r="AG78" s="34"/>
      <c r="AH78" s="34"/>
      <c r="AI78" s="34"/>
      <c r="AJ78" s="34"/>
      <c r="AK78" s="34"/>
      <c r="AL78" s="34"/>
      <c r="AM78" s="34"/>
      <c r="AN78" s="34"/>
      <c r="AO78" s="34"/>
      <c r="AP78" s="34"/>
      <c r="AQ78" s="34"/>
      <c r="AR78" s="34"/>
      <c r="AS78" s="34"/>
      <c r="AT78" s="34"/>
      <c r="AU78" s="34"/>
      <c r="AV78" s="34"/>
      <c r="AW78" s="34"/>
      <c r="AX78" s="34"/>
    </row>
    <row r="79" spans="1:50" s="77" customFormat="1" ht="14.4" x14ac:dyDescent="0.3">
      <c r="A79" s="34"/>
      <c r="B79" s="223" t="s">
        <v>171</v>
      </c>
      <c r="C79" s="4"/>
      <c r="D79" s="53"/>
      <c r="E79" s="213"/>
      <c r="F79" s="34"/>
      <c r="K79" s="38"/>
      <c r="L79" s="38"/>
      <c r="R79" s="155" t="s">
        <v>172</v>
      </c>
      <c r="S79" s="155">
        <v>302827126</v>
      </c>
      <c r="T79" t="s">
        <v>1</v>
      </c>
      <c r="X79" s="34"/>
      <c r="Y79" s="34"/>
      <c r="Z79" s="34"/>
      <c r="AA79" s="34"/>
      <c r="AB79" s="34"/>
      <c r="AC79" s="34"/>
      <c r="AD79" s="34"/>
      <c r="AE79" s="34"/>
      <c r="AF79" s="34"/>
      <c r="AG79" s="34"/>
      <c r="AH79" s="34"/>
      <c r="AI79" s="34"/>
      <c r="AJ79" s="34"/>
      <c r="AK79" s="34"/>
      <c r="AL79" s="34"/>
      <c r="AM79" s="34"/>
      <c r="AN79" s="34"/>
      <c r="AO79" s="34"/>
      <c r="AP79" s="34"/>
      <c r="AQ79" s="34"/>
      <c r="AR79" s="34"/>
      <c r="AS79" s="34"/>
      <c r="AT79" s="34"/>
      <c r="AU79" s="34"/>
      <c r="AV79" s="34"/>
      <c r="AW79" s="34"/>
      <c r="AX79" s="34"/>
    </row>
    <row r="80" spans="1:50" s="77" customFormat="1" ht="14.4" x14ac:dyDescent="0.3">
      <c r="A80" s="34"/>
      <c r="B80" s="223" t="s">
        <v>173</v>
      </c>
      <c r="C80" s="4"/>
      <c r="D80" s="53"/>
      <c r="E80" s="213"/>
      <c r="F80" s="34"/>
      <c r="K80" s="38"/>
      <c r="L80" s="38"/>
      <c r="R80" s="155" t="s">
        <v>174</v>
      </c>
      <c r="S80" s="155">
        <v>163252987</v>
      </c>
      <c r="T80" t="s">
        <v>1</v>
      </c>
      <c r="X80" s="34"/>
      <c r="Y80" s="34"/>
      <c r="Z80" s="34"/>
      <c r="AA80" s="34"/>
      <c r="AB80" s="34"/>
      <c r="AC80" s="34"/>
      <c r="AD80" s="34"/>
      <c r="AE80" s="34"/>
      <c r="AF80" s="34"/>
      <c r="AG80" s="34"/>
      <c r="AH80" s="34"/>
      <c r="AI80" s="34"/>
      <c r="AJ80" s="34"/>
      <c r="AK80" s="34"/>
      <c r="AL80" s="34"/>
      <c r="AM80" s="34"/>
      <c r="AN80" s="34"/>
      <c r="AO80" s="34"/>
      <c r="AP80" s="34"/>
      <c r="AQ80" s="34"/>
      <c r="AR80" s="34"/>
      <c r="AS80" s="34"/>
      <c r="AT80" s="34"/>
      <c r="AU80" s="34"/>
      <c r="AV80" s="34"/>
      <c r="AW80" s="34"/>
      <c r="AX80" s="34"/>
    </row>
    <row r="81" spans="1:50" s="77" customFormat="1" ht="14.4" x14ac:dyDescent="0.3">
      <c r="A81" s="34"/>
      <c r="B81" s="225" t="s">
        <v>175</v>
      </c>
      <c r="C81" s="4"/>
      <c r="D81" s="53"/>
      <c r="E81" s="213"/>
      <c r="F81" s="34"/>
      <c r="K81" s="38"/>
      <c r="L81" s="38"/>
      <c r="R81" s="155" t="s">
        <v>176</v>
      </c>
      <c r="S81" s="155">
        <v>163934977</v>
      </c>
      <c r="T81" t="s">
        <v>10</v>
      </c>
      <c r="X81" s="34"/>
      <c r="Y81" s="34"/>
      <c r="Z81" s="34"/>
      <c r="AA81" s="34"/>
      <c r="AB81" s="34"/>
      <c r="AC81" s="34"/>
      <c r="AD81" s="34"/>
      <c r="AE81" s="34"/>
      <c r="AF81" s="34"/>
      <c r="AG81" s="34"/>
      <c r="AH81" s="34"/>
      <c r="AI81" s="34"/>
      <c r="AJ81" s="34"/>
      <c r="AK81" s="34"/>
      <c r="AL81" s="34"/>
      <c r="AM81" s="34"/>
      <c r="AN81" s="34"/>
      <c r="AO81" s="34"/>
      <c r="AP81" s="34"/>
      <c r="AQ81" s="34"/>
      <c r="AR81" s="34"/>
      <c r="AS81" s="34"/>
      <c r="AT81" s="34"/>
      <c r="AU81" s="34"/>
      <c r="AV81" s="34"/>
      <c r="AW81" s="34"/>
      <c r="AX81" s="34"/>
    </row>
    <row r="82" spans="1:50" s="77" customFormat="1" ht="14.4" x14ac:dyDescent="0.3">
      <c r="A82" s="34"/>
      <c r="B82" s="223" t="s">
        <v>177</v>
      </c>
      <c r="C82" s="4"/>
      <c r="D82" s="53"/>
      <c r="E82" s="213"/>
      <c r="F82" s="34"/>
      <c r="K82" s="38"/>
      <c r="L82" s="38"/>
      <c r="R82" s="155" t="s">
        <v>178</v>
      </c>
      <c r="S82" s="155">
        <v>163994426</v>
      </c>
      <c r="T82" t="s">
        <v>1</v>
      </c>
      <c r="X82" s="34"/>
      <c r="Y82" s="34"/>
      <c r="Z82" s="34"/>
      <c r="AA82" s="34"/>
      <c r="AB82" s="34"/>
      <c r="AC82" s="34"/>
      <c r="AD82" s="34"/>
      <c r="AE82" s="34"/>
      <c r="AF82" s="34"/>
      <c r="AG82" s="34"/>
      <c r="AH82" s="34"/>
      <c r="AI82" s="34"/>
      <c r="AJ82" s="34"/>
      <c r="AK82" s="34"/>
      <c r="AL82" s="34"/>
      <c r="AM82" s="34"/>
      <c r="AN82" s="34"/>
      <c r="AO82" s="34"/>
      <c r="AP82" s="34"/>
      <c r="AQ82" s="34"/>
      <c r="AR82" s="34"/>
      <c r="AS82" s="34"/>
      <c r="AT82" s="34"/>
      <c r="AU82" s="34"/>
      <c r="AV82" s="34"/>
      <c r="AW82" s="34"/>
      <c r="AX82" s="34"/>
    </row>
    <row r="83" spans="1:50" s="77" customFormat="1" ht="14.4" x14ac:dyDescent="0.3">
      <c r="A83" s="34"/>
      <c r="B83" s="223" t="s">
        <v>179</v>
      </c>
      <c r="C83" s="4">
        <v>16</v>
      </c>
      <c r="D83" s="53"/>
      <c r="E83" s="213"/>
      <c r="F83" s="34"/>
      <c r="H83" s="38"/>
      <c r="K83" s="38"/>
      <c r="L83" s="38"/>
      <c r="R83" s="155" t="s">
        <v>180</v>
      </c>
      <c r="S83" s="155">
        <v>163994611</v>
      </c>
      <c r="T83" t="s">
        <v>1</v>
      </c>
      <c r="X83" s="34"/>
      <c r="Y83" s="34"/>
      <c r="Z83" s="34"/>
      <c r="AA83" s="34"/>
      <c r="AB83" s="34"/>
      <c r="AC83" s="34"/>
      <c r="AD83" s="34"/>
      <c r="AE83" s="34"/>
      <c r="AF83" s="34"/>
      <c r="AG83" s="34"/>
      <c r="AH83" s="34"/>
      <c r="AI83" s="34"/>
      <c r="AJ83" s="34"/>
      <c r="AK83" s="34"/>
      <c r="AL83" s="34"/>
      <c r="AM83" s="34"/>
      <c r="AN83" s="34"/>
      <c r="AO83" s="34"/>
      <c r="AP83" s="34"/>
      <c r="AQ83" s="34"/>
      <c r="AR83" s="34"/>
      <c r="AS83" s="34"/>
      <c r="AT83" s="34"/>
      <c r="AU83" s="34"/>
      <c r="AV83" s="34"/>
      <c r="AW83" s="34"/>
      <c r="AX83" s="34"/>
    </row>
    <row r="84" spans="1:50" s="77" customFormat="1" ht="14.4" x14ac:dyDescent="0.3">
      <c r="A84" s="34"/>
      <c r="B84" s="224" t="s">
        <v>181</v>
      </c>
      <c r="C84" s="4">
        <v>16</v>
      </c>
      <c r="D84" s="53"/>
      <c r="E84" s="213"/>
      <c r="F84" s="34"/>
      <c r="I84" s="38"/>
      <c r="J84" s="38"/>
      <c r="K84" s="38"/>
      <c r="L84" s="38"/>
      <c r="M84" s="38"/>
      <c r="N84" s="38"/>
      <c r="O84" s="38"/>
      <c r="P84" s="38"/>
      <c r="Q84" s="38"/>
      <c r="R84" s="155" t="s">
        <v>182</v>
      </c>
      <c r="S84" s="155">
        <v>300531865</v>
      </c>
      <c r="T84" t="s">
        <v>1</v>
      </c>
      <c r="U84" s="38"/>
      <c r="V84" s="38"/>
      <c r="X84" s="34"/>
      <c r="Y84" s="34"/>
      <c r="Z84" s="34"/>
      <c r="AA84" s="34"/>
      <c r="AB84" s="34"/>
      <c r="AC84" s="34"/>
      <c r="AD84" s="34"/>
      <c r="AE84" s="34"/>
      <c r="AF84" s="34"/>
      <c r="AG84" s="34"/>
      <c r="AH84" s="34"/>
      <c r="AI84" s="34"/>
      <c r="AJ84" s="34"/>
      <c r="AK84" s="34"/>
      <c r="AL84" s="34"/>
      <c r="AM84" s="34"/>
      <c r="AN84" s="34"/>
      <c r="AO84" s="34"/>
      <c r="AP84" s="34"/>
      <c r="AQ84" s="34"/>
      <c r="AR84" s="34"/>
      <c r="AS84" s="34"/>
      <c r="AT84" s="34"/>
      <c r="AU84" s="34"/>
      <c r="AV84" s="34"/>
      <c r="AW84" s="34"/>
      <c r="AX84" s="34"/>
    </row>
    <row r="85" spans="1:50" s="77" customFormat="1" ht="14.4" x14ac:dyDescent="0.3">
      <c r="A85" s="34"/>
      <c r="B85" s="223" t="s">
        <v>183</v>
      </c>
      <c r="C85" s="4">
        <v>-422.1</v>
      </c>
      <c r="D85" s="53"/>
      <c r="E85" s="213">
        <v>-213.7</v>
      </c>
      <c r="F85" s="34"/>
      <c r="K85" s="38"/>
      <c r="L85" s="38"/>
      <c r="R85" s="155" t="s">
        <v>184</v>
      </c>
      <c r="S85" s="155">
        <v>164294882</v>
      </c>
      <c r="T85" t="s">
        <v>1</v>
      </c>
      <c r="X85" s="34"/>
      <c r="Y85" s="34"/>
      <c r="Z85" s="34"/>
      <c r="AA85" s="34"/>
      <c r="AB85" s="34"/>
      <c r="AC85" s="34"/>
      <c r="AD85" s="34"/>
      <c r="AE85" s="34"/>
      <c r="AF85" s="34"/>
      <c r="AG85" s="34"/>
      <c r="AH85" s="34"/>
      <c r="AI85" s="34"/>
      <c r="AJ85" s="34"/>
      <c r="AK85" s="34"/>
      <c r="AL85" s="34"/>
      <c r="AM85" s="34"/>
      <c r="AN85" s="34"/>
      <c r="AO85" s="34"/>
      <c r="AP85" s="34"/>
      <c r="AQ85" s="34"/>
      <c r="AR85" s="34"/>
      <c r="AS85" s="34"/>
      <c r="AT85" s="34"/>
      <c r="AU85" s="34"/>
      <c r="AV85" s="34"/>
      <c r="AW85" s="34"/>
      <c r="AX85" s="34"/>
    </row>
    <row r="86" spans="1:50" s="77" customFormat="1" ht="14.4" x14ac:dyDescent="0.3">
      <c r="A86" s="34"/>
      <c r="B86" s="200" t="s">
        <v>185</v>
      </c>
      <c r="C86" s="94">
        <f>SUM(C77,C79:C83,C85:C85)</f>
        <v>127.19999999999993</v>
      </c>
      <c r="D86" s="93"/>
      <c r="E86" s="215">
        <f>SUM(E77,E79:E83,E85:E85)</f>
        <v>319.59999999999997</v>
      </c>
      <c r="F86" s="34"/>
      <c r="K86" s="38"/>
      <c r="L86" s="38"/>
      <c r="R86" s="155" t="s">
        <v>186</v>
      </c>
      <c r="S86" s="155">
        <v>164742773</v>
      </c>
      <c r="T86" t="s">
        <v>1</v>
      </c>
      <c r="X86" s="34"/>
      <c r="Y86" s="34"/>
      <c r="Z86" s="34"/>
      <c r="AA86" s="34"/>
      <c r="AB86" s="34"/>
      <c r="AC86" s="34"/>
      <c r="AD86" s="34"/>
      <c r="AE86" s="34"/>
      <c r="AF86" s="34"/>
      <c r="AG86" s="34"/>
      <c r="AH86" s="34"/>
      <c r="AI86" s="34"/>
      <c r="AJ86" s="34"/>
      <c r="AK86" s="34"/>
      <c r="AL86" s="34"/>
      <c r="AM86" s="34"/>
      <c r="AN86" s="34"/>
      <c r="AO86" s="34"/>
      <c r="AP86" s="34"/>
      <c r="AQ86" s="34"/>
      <c r="AR86" s="34"/>
      <c r="AS86" s="34"/>
      <c r="AT86" s="34"/>
      <c r="AU86" s="34"/>
      <c r="AV86" s="34"/>
      <c r="AW86" s="34"/>
      <c r="AX86" s="34"/>
    </row>
    <row r="87" spans="1:50" s="77" customFormat="1" ht="14.4" x14ac:dyDescent="0.3">
      <c r="A87" s="34"/>
      <c r="B87" s="197"/>
      <c r="C87" s="95"/>
      <c r="D87" s="93"/>
      <c r="E87" s="216"/>
      <c r="F87" s="34"/>
      <c r="G87" s="38"/>
      <c r="K87" s="38"/>
      <c r="L87" s="38"/>
      <c r="R87" s="155" t="s">
        <v>187</v>
      </c>
      <c r="S87" s="155">
        <v>164702526</v>
      </c>
      <c r="T87" t="s">
        <v>1</v>
      </c>
      <c r="X87" s="34"/>
      <c r="Y87" s="34"/>
      <c r="Z87" s="34"/>
      <c r="AA87" s="34"/>
      <c r="AB87" s="34"/>
      <c r="AC87" s="34"/>
      <c r="AD87" s="34"/>
      <c r="AE87" s="34"/>
      <c r="AF87" s="34"/>
      <c r="AG87" s="34"/>
      <c r="AH87" s="34"/>
      <c r="AI87" s="34"/>
      <c r="AJ87" s="34"/>
      <c r="AK87" s="34"/>
      <c r="AL87" s="34"/>
      <c r="AM87" s="34"/>
      <c r="AN87" s="34"/>
      <c r="AO87" s="34"/>
      <c r="AP87" s="34"/>
      <c r="AQ87" s="34"/>
      <c r="AR87" s="34"/>
      <c r="AS87" s="34"/>
      <c r="AT87" s="34"/>
      <c r="AU87" s="34"/>
      <c r="AV87" s="34"/>
      <c r="AW87" s="34"/>
      <c r="AX87" s="34"/>
    </row>
    <row r="88" spans="1:50" s="77" customFormat="1" ht="14.4" x14ac:dyDescent="0.3">
      <c r="A88" s="34"/>
      <c r="B88" s="200" t="s">
        <v>188</v>
      </c>
      <c r="C88" s="13">
        <v>0.8</v>
      </c>
      <c r="D88" s="64"/>
      <c r="E88" s="226">
        <v>0.8</v>
      </c>
      <c r="F88" s="34"/>
      <c r="G88" s="38"/>
      <c r="H88" s="38"/>
      <c r="K88" s="38"/>
      <c r="L88" s="38"/>
      <c r="R88" s="155" t="s">
        <v>189</v>
      </c>
      <c r="S88" s="155">
        <v>164702145</v>
      </c>
      <c r="T88" t="s">
        <v>1</v>
      </c>
      <c r="X88" s="34"/>
      <c r="Y88" s="34"/>
      <c r="Z88" s="34"/>
      <c r="AA88" s="34"/>
      <c r="AB88" s="34"/>
      <c r="AC88" s="34"/>
      <c r="AD88" s="34"/>
      <c r="AE88" s="34"/>
      <c r="AF88" s="34"/>
      <c r="AG88" s="34"/>
      <c r="AH88" s="34"/>
      <c r="AI88" s="34"/>
      <c r="AJ88" s="34"/>
      <c r="AK88" s="34"/>
      <c r="AL88" s="34"/>
      <c r="AM88" s="34"/>
      <c r="AN88" s="34"/>
      <c r="AO88" s="34"/>
      <c r="AP88" s="34"/>
      <c r="AQ88" s="34"/>
      <c r="AR88" s="34"/>
      <c r="AS88" s="34"/>
      <c r="AT88" s="34"/>
      <c r="AU88" s="34"/>
      <c r="AV88" s="34"/>
      <c r="AW88" s="34"/>
      <c r="AX88" s="34"/>
    </row>
    <row r="89" spans="1:50" s="77" customFormat="1" ht="14.4" x14ac:dyDescent="0.3">
      <c r="A89" s="34"/>
      <c r="B89" s="200"/>
      <c r="C89" s="95"/>
      <c r="D89" s="93"/>
      <c r="E89" s="216"/>
      <c r="F89" s="34"/>
      <c r="H89" s="38"/>
      <c r="I89" s="38"/>
      <c r="J89" s="38"/>
      <c r="K89" s="38"/>
      <c r="L89" s="38"/>
      <c r="M89" s="38"/>
      <c r="N89" s="38"/>
      <c r="O89" s="38"/>
      <c r="P89" s="38"/>
      <c r="Q89" s="38"/>
      <c r="R89" s="155" t="s">
        <v>190</v>
      </c>
      <c r="S89" s="155">
        <v>165219441</v>
      </c>
      <c r="T89" t="s">
        <v>1</v>
      </c>
      <c r="U89" s="38"/>
      <c r="V89" s="38"/>
      <c r="X89" s="34"/>
      <c r="Y89" s="34"/>
      <c r="Z89" s="34"/>
      <c r="AA89" s="34"/>
      <c r="AB89" s="34"/>
      <c r="AC89" s="34"/>
      <c r="AD89" s="34"/>
      <c r="AE89" s="34"/>
      <c r="AF89" s="34"/>
      <c r="AG89" s="34"/>
      <c r="AH89" s="34"/>
      <c r="AI89" s="34"/>
      <c r="AJ89" s="34"/>
      <c r="AK89" s="34"/>
      <c r="AL89" s="34"/>
      <c r="AM89" s="34"/>
      <c r="AN89" s="34"/>
      <c r="AO89" s="34"/>
      <c r="AP89" s="34"/>
      <c r="AQ89" s="34"/>
      <c r="AR89" s="34"/>
      <c r="AS89" s="34"/>
      <c r="AT89" s="34"/>
      <c r="AU89" s="34"/>
      <c r="AV89" s="34"/>
      <c r="AW89" s="34"/>
      <c r="AX89" s="34"/>
    </row>
    <row r="90" spans="1:50" ht="14.4" x14ac:dyDescent="0.3">
      <c r="B90" s="200" t="s">
        <v>191</v>
      </c>
      <c r="C90" s="12"/>
      <c r="D90" s="54"/>
      <c r="E90" s="209"/>
      <c r="F90" s="34"/>
      <c r="R90" s="155" t="s">
        <v>192</v>
      </c>
      <c r="S90" s="155">
        <v>165171377</v>
      </c>
      <c r="T90" t="s">
        <v>1</v>
      </c>
      <c r="X90" s="34"/>
      <c r="Y90" s="34"/>
      <c r="Z90" s="34"/>
      <c r="AA90" s="34"/>
      <c r="AB90" s="34"/>
      <c r="AC90" s="34"/>
      <c r="AD90" s="34"/>
      <c r="AE90" s="34"/>
      <c r="AF90" s="34"/>
      <c r="AG90" s="34"/>
      <c r="AH90" s="34"/>
      <c r="AI90" s="34"/>
      <c r="AJ90" s="34"/>
      <c r="AK90" s="34"/>
      <c r="AL90" s="34"/>
      <c r="AM90" s="34"/>
      <c r="AN90" s="34"/>
      <c r="AO90" s="34"/>
      <c r="AP90" s="34"/>
      <c r="AQ90" s="34"/>
      <c r="AR90" s="34"/>
      <c r="AS90" s="34"/>
      <c r="AT90" s="34"/>
      <c r="AU90" s="34"/>
      <c r="AV90" s="34"/>
      <c r="AW90" s="34"/>
      <c r="AX90" s="34"/>
    </row>
    <row r="91" spans="1:50" s="77" customFormat="1" ht="14.4" x14ac:dyDescent="0.3">
      <c r="A91" s="34"/>
      <c r="B91" s="197"/>
      <c r="C91" s="95"/>
      <c r="D91" s="93"/>
      <c r="E91" s="216"/>
      <c r="F91" s="34"/>
      <c r="H91" s="38"/>
      <c r="I91" s="38"/>
      <c r="J91" s="38"/>
      <c r="K91" s="38"/>
      <c r="L91" s="38"/>
      <c r="M91" s="38"/>
      <c r="N91" s="38"/>
      <c r="O91" s="38"/>
      <c r="P91" s="38"/>
      <c r="Q91" s="38"/>
      <c r="R91" s="155" t="s">
        <v>193</v>
      </c>
      <c r="S91" s="155">
        <v>251168030</v>
      </c>
      <c r="T91" t="s">
        <v>1</v>
      </c>
      <c r="U91" s="38"/>
      <c r="V91" s="38"/>
      <c r="X91" s="34"/>
      <c r="Y91" s="34"/>
      <c r="Z91" s="34"/>
      <c r="AA91" s="34"/>
      <c r="AB91" s="34"/>
      <c r="AC91" s="34"/>
      <c r="AD91" s="34"/>
      <c r="AE91" s="34"/>
      <c r="AF91" s="34"/>
      <c r="AG91" s="34"/>
      <c r="AH91" s="34"/>
      <c r="AI91" s="34"/>
      <c r="AJ91" s="34"/>
      <c r="AK91" s="34"/>
      <c r="AL91" s="34"/>
      <c r="AM91" s="34"/>
      <c r="AN91" s="34"/>
      <c r="AO91" s="34"/>
      <c r="AP91" s="34"/>
      <c r="AQ91" s="34"/>
      <c r="AR91" s="34"/>
      <c r="AS91" s="34"/>
      <c r="AT91" s="34"/>
      <c r="AU91" s="34"/>
      <c r="AV91" s="34"/>
      <c r="AW91" s="34"/>
      <c r="AX91" s="34"/>
    </row>
    <row r="92" spans="1:50" s="77" customFormat="1" ht="14.4" x14ac:dyDescent="0.3">
      <c r="A92" s="34"/>
      <c r="B92" s="206" t="s">
        <v>194</v>
      </c>
      <c r="C92" s="28">
        <v>6.3</v>
      </c>
      <c r="D92" s="53"/>
      <c r="E92" s="213"/>
      <c r="F92" s="34"/>
      <c r="H92" s="38"/>
      <c r="I92" s="38"/>
      <c r="J92" s="38"/>
      <c r="K92" s="38"/>
      <c r="L92" s="38"/>
      <c r="M92" s="38"/>
      <c r="N92" s="38"/>
      <c r="O92" s="38"/>
      <c r="P92" s="38"/>
      <c r="Q92" s="38"/>
      <c r="R92" s="155" t="s">
        <v>195</v>
      </c>
      <c r="S92" s="155">
        <v>151425755</v>
      </c>
      <c r="T92" t="s">
        <v>1</v>
      </c>
      <c r="U92" s="38"/>
      <c r="V92" s="38"/>
      <c r="X92" s="34"/>
      <c r="Y92" s="34"/>
      <c r="Z92" s="34"/>
      <c r="AA92" s="34"/>
      <c r="AB92" s="34"/>
      <c r="AC92" s="34"/>
      <c r="AD92" s="34"/>
      <c r="AE92" s="34"/>
      <c r="AF92" s="34"/>
      <c r="AG92" s="34"/>
      <c r="AH92" s="34"/>
      <c r="AI92" s="34"/>
      <c r="AJ92" s="34"/>
      <c r="AK92" s="34"/>
      <c r="AL92" s="34"/>
      <c r="AM92" s="34"/>
      <c r="AN92" s="34"/>
      <c r="AO92" s="34"/>
      <c r="AP92" s="34"/>
      <c r="AQ92" s="34"/>
      <c r="AR92" s="34"/>
      <c r="AS92" s="34"/>
      <c r="AT92" s="34"/>
      <c r="AU92" s="34"/>
      <c r="AV92" s="34"/>
      <c r="AW92" s="34"/>
      <c r="AX92" s="34"/>
    </row>
    <row r="93" spans="1:50" s="77" customFormat="1" ht="12.75" customHeight="1" x14ac:dyDescent="0.3">
      <c r="A93" s="34"/>
      <c r="B93" s="227" t="s">
        <v>196</v>
      </c>
      <c r="C93" s="4">
        <v>6.3</v>
      </c>
      <c r="D93" s="53"/>
      <c r="E93" s="213"/>
      <c r="F93" s="34"/>
      <c r="H93" s="38"/>
      <c r="I93" s="38"/>
      <c r="J93" s="38"/>
      <c r="K93" s="38"/>
      <c r="L93" s="38"/>
      <c r="M93" s="38"/>
      <c r="N93" s="38"/>
      <c r="O93" s="38"/>
      <c r="P93" s="38"/>
      <c r="Q93" s="38"/>
      <c r="R93" s="155" t="s">
        <v>197</v>
      </c>
      <c r="S93" s="155">
        <v>151104226</v>
      </c>
      <c r="T93" t="s">
        <v>1</v>
      </c>
      <c r="U93" s="38"/>
      <c r="V93" s="38"/>
      <c r="X93" s="34"/>
      <c r="Y93" s="34"/>
      <c r="Z93" s="34"/>
      <c r="AA93" s="34"/>
      <c r="AB93" s="34"/>
      <c r="AC93" s="34"/>
      <c r="AD93" s="34"/>
      <c r="AE93" s="34"/>
      <c r="AF93" s="34"/>
      <c r="AG93" s="34"/>
      <c r="AH93" s="34"/>
      <c r="AI93" s="34"/>
      <c r="AJ93" s="34"/>
      <c r="AK93" s="34"/>
      <c r="AL93" s="34"/>
      <c r="AM93" s="34"/>
      <c r="AN93" s="34"/>
      <c r="AO93" s="34"/>
      <c r="AP93" s="34"/>
      <c r="AQ93" s="34"/>
      <c r="AR93" s="34"/>
      <c r="AS93" s="34"/>
      <c r="AT93" s="34"/>
      <c r="AU93" s="34"/>
      <c r="AV93" s="34"/>
      <c r="AW93" s="34"/>
      <c r="AX93" s="34"/>
    </row>
    <row r="94" spans="1:50" ht="13.5" customHeight="1" x14ac:dyDescent="0.3">
      <c r="B94" s="206" t="s">
        <v>198</v>
      </c>
      <c r="C94" s="4">
        <v>434.6</v>
      </c>
      <c r="D94" s="53"/>
      <c r="E94" s="213">
        <v>133.19999999999999</v>
      </c>
      <c r="F94" s="34"/>
      <c r="H94" s="77"/>
      <c r="R94" s="155" t="s">
        <v>199</v>
      </c>
      <c r="S94" s="155">
        <v>151005356</v>
      </c>
      <c r="T94" t="s">
        <v>1</v>
      </c>
      <c r="X94" s="34"/>
      <c r="Y94" s="34"/>
      <c r="Z94" s="34"/>
      <c r="AA94" s="34"/>
      <c r="AB94" s="34"/>
      <c r="AC94" s="34"/>
      <c r="AD94" s="34"/>
      <c r="AE94" s="34"/>
      <c r="AF94" s="34"/>
      <c r="AG94" s="34"/>
      <c r="AH94" s="34"/>
      <c r="AI94" s="34"/>
      <c r="AJ94" s="34"/>
      <c r="AK94" s="34"/>
      <c r="AL94" s="34"/>
      <c r="AM94" s="34"/>
      <c r="AN94" s="34"/>
      <c r="AO94" s="34"/>
      <c r="AP94" s="34"/>
      <c r="AQ94" s="34"/>
      <c r="AR94" s="34"/>
      <c r="AS94" s="34"/>
      <c r="AT94" s="34"/>
      <c r="AU94" s="34"/>
      <c r="AV94" s="34"/>
      <c r="AW94" s="34"/>
      <c r="AX94" s="34"/>
    </row>
    <row r="95" spans="1:50" ht="12.75" customHeight="1" x14ac:dyDescent="0.3">
      <c r="B95" s="227" t="s">
        <v>200</v>
      </c>
      <c r="C95" s="4"/>
      <c r="D95" s="53"/>
      <c r="E95" s="213"/>
      <c r="F95" s="34"/>
      <c r="H95" s="77"/>
      <c r="I95" s="77"/>
      <c r="J95" s="77"/>
      <c r="M95" s="77"/>
      <c r="N95" s="77"/>
      <c r="O95" s="77"/>
      <c r="P95" s="77"/>
      <c r="Q95" s="77"/>
      <c r="R95" s="155" t="s">
        <v>201</v>
      </c>
      <c r="S95" s="155">
        <v>151479265</v>
      </c>
      <c r="T95" t="s">
        <v>1</v>
      </c>
      <c r="U95" s="77"/>
      <c r="V95" s="77"/>
      <c r="X95" s="34"/>
      <c r="Y95" s="34"/>
      <c r="Z95" s="34"/>
      <c r="AA95" s="34"/>
      <c r="AB95" s="34"/>
      <c r="AC95" s="34"/>
      <c r="AD95" s="34"/>
      <c r="AE95" s="34"/>
      <c r="AF95" s="34"/>
      <c r="AG95" s="34"/>
      <c r="AH95" s="34"/>
      <c r="AI95" s="34"/>
      <c r="AJ95" s="34"/>
      <c r="AK95" s="34"/>
      <c r="AL95" s="34"/>
      <c r="AM95" s="34"/>
      <c r="AN95" s="34"/>
      <c r="AO95" s="34"/>
      <c r="AP95" s="34"/>
      <c r="AQ95" s="34"/>
      <c r="AR95" s="34"/>
      <c r="AS95" s="34"/>
      <c r="AT95" s="34"/>
      <c r="AU95" s="34"/>
      <c r="AV95" s="34"/>
      <c r="AW95" s="34"/>
      <c r="AX95" s="34"/>
    </row>
    <row r="96" spans="1:50" ht="14.4" x14ac:dyDescent="0.3">
      <c r="B96" s="294" t="s">
        <v>445</v>
      </c>
      <c r="C96" s="28">
        <v>110.9</v>
      </c>
      <c r="D96" s="53"/>
      <c r="E96" s="213">
        <v>6.3</v>
      </c>
      <c r="F96" s="34"/>
      <c r="H96" s="77"/>
      <c r="I96" s="77"/>
      <c r="J96" s="77"/>
      <c r="M96" s="77"/>
      <c r="N96" s="77"/>
      <c r="O96" s="77"/>
      <c r="P96" s="77"/>
      <c r="Q96" s="77"/>
      <c r="R96" s="155" t="s">
        <v>203</v>
      </c>
      <c r="S96" s="155">
        <v>166901968</v>
      </c>
      <c r="T96" t="s">
        <v>1</v>
      </c>
      <c r="U96" s="77"/>
      <c r="V96" s="77"/>
      <c r="X96" s="34"/>
      <c r="Y96" s="34"/>
      <c r="Z96" s="34"/>
      <c r="AA96" s="34"/>
      <c r="AB96" s="34"/>
      <c r="AC96" s="34"/>
      <c r="AD96" s="34"/>
      <c r="AE96" s="34"/>
      <c r="AF96" s="34"/>
      <c r="AG96" s="34"/>
      <c r="AH96" s="34"/>
      <c r="AI96" s="34"/>
      <c r="AJ96" s="34"/>
      <c r="AK96" s="34"/>
      <c r="AL96" s="34"/>
      <c r="AM96" s="34"/>
      <c r="AN96" s="34"/>
      <c r="AO96" s="34"/>
      <c r="AP96" s="34"/>
      <c r="AQ96" s="34"/>
      <c r="AR96" s="34"/>
      <c r="AS96" s="34"/>
      <c r="AT96" s="34"/>
      <c r="AU96" s="34"/>
      <c r="AV96" s="34"/>
      <c r="AW96" s="34"/>
      <c r="AX96" s="34"/>
    </row>
    <row r="97" spans="1:50" ht="14.4" x14ac:dyDescent="0.3">
      <c r="B97" s="200" t="s">
        <v>204</v>
      </c>
      <c r="C97" s="94">
        <f>SUM(C92,C94)</f>
        <v>440.90000000000003</v>
      </c>
      <c r="D97" s="93"/>
      <c r="E97" s="215">
        <f>SUM(E92,E94)</f>
        <v>133.19999999999999</v>
      </c>
      <c r="F97" s="34"/>
      <c r="H97" s="77"/>
      <c r="I97" s="77"/>
      <c r="J97" s="77"/>
      <c r="M97" s="77"/>
      <c r="N97" s="77"/>
      <c r="O97" s="77"/>
      <c r="P97" s="77"/>
      <c r="Q97" s="77"/>
      <c r="R97" s="155" t="s">
        <v>205</v>
      </c>
      <c r="S97" s="155">
        <v>166486116</v>
      </c>
      <c r="T97" t="s">
        <v>1</v>
      </c>
      <c r="U97" s="77"/>
      <c r="V97" s="77"/>
      <c r="X97" s="34"/>
      <c r="Y97" s="34"/>
      <c r="Z97" s="34"/>
      <c r="AA97" s="34"/>
      <c r="AB97" s="34"/>
      <c r="AC97" s="34"/>
      <c r="AD97" s="34"/>
      <c r="AE97" s="34"/>
      <c r="AF97" s="34"/>
      <c r="AG97" s="34"/>
      <c r="AH97" s="34"/>
      <c r="AI97" s="34"/>
      <c r="AJ97" s="34"/>
      <c r="AK97" s="34"/>
      <c r="AL97" s="34"/>
      <c r="AM97" s="34"/>
      <c r="AN97" s="34"/>
      <c r="AO97" s="34"/>
      <c r="AP97" s="34"/>
      <c r="AQ97" s="34"/>
      <c r="AR97" s="34"/>
      <c r="AS97" s="34"/>
      <c r="AT97" s="34"/>
      <c r="AU97" s="34"/>
      <c r="AV97" s="34"/>
      <c r="AW97" s="34"/>
      <c r="AX97" s="34"/>
    </row>
    <row r="98" spans="1:50" ht="14.4" x14ac:dyDescent="0.3">
      <c r="B98" s="200"/>
      <c r="C98" s="94"/>
      <c r="D98" s="93"/>
      <c r="E98" s="215"/>
      <c r="F98" s="34"/>
      <c r="H98" s="77"/>
      <c r="I98" s="77"/>
      <c r="J98" s="77"/>
      <c r="M98" s="77"/>
      <c r="N98" s="77"/>
      <c r="O98" s="77"/>
      <c r="P98" s="77"/>
      <c r="Q98" s="77"/>
      <c r="R98" s="155" t="s">
        <v>206</v>
      </c>
      <c r="S98" s="155">
        <v>171780190</v>
      </c>
      <c r="T98" t="s">
        <v>1</v>
      </c>
      <c r="U98" s="77"/>
      <c r="V98" s="77"/>
      <c r="X98" s="34"/>
      <c r="Y98" s="34"/>
      <c r="Z98" s="34"/>
      <c r="AA98" s="34"/>
      <c r="AB98" s="34"/>
      <c r="AC98" s="34"/>
      <c r="AD98" s="34"/>
      <c r="AE98" s="34"/>
      <c r="AF98" s="34"/>
      <c r="AG98" s="34"/>
      <c r="AH98" s="34"/>
      <c r="AI98" s="34"/>
      <c r="AJ98" s="34"/>
      <c r="AK98" s="34"/>
      <c r="AL98" s="34"/>
      <c r="AM98" s="34"/>
      <c r="AN98" s="34"/>
      <c r="AO98" s="34"/>
      <c r="AP98" s="34"/>
      <c r="AQ98" s="34"/>
      <c r="AR98" s="34"/>
      <c r="AS98" s="34"/>
      <c r="AT98" s="34"/>
      <c r="AU98" s="34"/>
      <c r="AV98" s="34"/>
      <c r="AW98" s="34"/>
      <c r="AX98" s="34"/>
    </row>
    <row r="99" spans="1:50" ht="14.4" x14ac:dyDescent="0.3">
      <c r="B99" s="200" t="s">
        <v>207</v>
      </c>
      <c r="C99" s="13">
        <v>671</v>
      </c>
      <c r="D99" s="54"/>
      <c r="E99" s="220">
        <v>730.7</v>
      </c>
      <c r="F99" s="34"/>
      <c r="I99" s="77"/>
      <c r="J99" s="77"/>
      <c r="M99" s="77"/>
      <c r="N99" s="77"/>
      <c r="O99" s="77"/>
      <c r="P99" s="77"/>
      <c r="Q99" s="77"/>
      <c r="R99" s="155" t="s">
        <v>208</v>
      </c>
      <c r="S99" s="155">
        <v>166576994</v>
      </c>
      <c r="T99" t="s">
        <v>1</v>
      </c>
      <c r="U99" s="77"/>
      <c r="V99" s="77"/>
      <c r="X99" s="34"/>
      <c r="Y99" s="34"/>
      <c r="Z99" s="34"/>
      <c r="AA99" s="34"/>
      <c r="AB99" s="34"/>
      <c r="AC99" s="34"/>
      <c r="AD99" s="34"/>
      <c r="AE99" s="34"/>
      <c r="AF99" s="34"/>
      <c r="AG99" s="34"/>
      <c r="AH99" s="34"/>
      <c r="AI99" s="34"/>
      <c r="AJ99" s="34"/>
      <c r="AK99" s="34"/>
      <c r="AL99" s="34"/>
      <c r="AM99" s="34"/>
      <c r="AN99" s="34"/>
      <c r="AO99" s="34"/>
      <c r="AP99" s="34"/>
      <c r="AQ99" s="34"/>
      <c r="AR99" s="34"/>
      <c r="AS99" s="34"/>
      <c r="AT99" s="34"/>
      <c r="AU99" s="34"/>
      <c r="AV99" s="34"/>
      <c r="AW99" s="34"/>
      <c r="AX99" s="34"/>
    </row>
    <row r="100" spans="1:50" s="77" customFormat="1" ht="14.4" x14ac:dyDescent="0.3">
      <c r="A100" s="34"/>
      <c r="B100" s="200"/>
      <c r="C100" s="94"/>
      <c r="D100" s="93"/>
      <c r="E100" s="215"/>
      <c r="F100" s="34"/>
      <c r="I100" s="38"/>
      <c r="J100" s="38"/>
      <c r="K100" s="38"/>
      <c r="L100" s="38"/>
      <c r="M100" s="38"/>
      <c r="N100" s="38"/>
      <c r="O100" s="38"/>
      <c r="P100" s="38"/>
      <c r="Q100" s="38"/>
      <c r="R100" s="155" t="s">
        <v>209</v>
      </c>
      <c r="S100" s="155">
        <v>166552032</v>
      </c>
      <c r="T100" t="s">
        <v>1</v>
      </c>
      <c r="U100" s="38"/>
      <c r="V100" s="38"/>
      <c r="X100" s="34"/>
      <c r="Y100" s="34"/>
      <c r="Z100" s="34"/>
      <c r="AA100" s="34"/>
      <c r="AB100" s="34"/>
      <c r="AC100" s="34"/>
      <c r="AD100" s="34"/>
      <c r="AE100" s="34"/>
      <c r="AF100" s="34"/>
      <c r="AG100" s="34"/>
      <c r="AH100" s="34"/>
      <c r="AI100" s="34"/>
      <c r="AJ100" s="34"/>
      <c r="AK100" s="34"/>
      <c r="AL100" s="34"/>
      <c r="AM100" s="34"/>
      <c r="AN100" s="34"/>
      <c r="AO100" s="34"/>
      <c r="AP100" s="34"/>
      <c r="AQ100" s="34"/>
      <c r="AR100" s="34"/>
      <c r="AS100" s="34"/>
      <c r="AT100" s="34"/>
      <c r="AU100" s="34"/>
      <c r="AV100" s="34"/>
      <c r="AW100" s="34"/>
      <c r="AX100" s="34"/>
    </row>
    <row r="101" spans="1:50" s="77" customFormat="1" ht="14.4" x14ac:dyDescent="0.3">
      <c r="A101" s="34"/>
      <c r="B101" s="200" t="s">
        <v>210</v>
      </c>
      <c r="C101" s="13"/>
      <c r="D101" s="54"/>
      <c r="E101" s="213"/>
      <c r="F101" s="34"/>
      <c r="K101" s="38"/>
      <c r="L101" s="38"/>
      <c r="R101" s="155" t="s">
        <v>211</v>
      </c>
      <c r="S101" s="155">
        <v>166445258</v>
      </c>
      <c r="T101" t="s">
        <v>1</v>
      </c>
      <c r="X101" s="34"/>
      <c r="Y101" s="34"/>
      <c r="Z101" s="34"/>
      <c r="AA101" s="34"/>
      <c r="AB101" s="34"/>
      <c r="AC101" s="34"/>
      <c r="AD101" s="34"/>
      <c r="AE101" s="34"/>
      <c r="AF101" s="34"/>
      <c r="AG101" s="34"/>
      <c r="AH101" s="34"/>
      <c r="AI101" s="34"/>
      <c r="AJ101" s="34"/>
      <c r="AK101" s="34"/>
      <c r="AL101" s="34"/>
      <c r="AM101" s="34"/>
      <c r="AN101" s="34"/>
      <c r="AO101" s="34"/>
      <c r="AP101" s="34"/>
      <c r="AQ101" s="34"/>
      <c r="AR101" s="34"/>
      <c r="AS101" s="34"/>
      <c r="AT101" s="34"/>
      <c r="AU101" s="34"/>
      <c r="AV101" s="34"/>
      <c r="AW101" s="34"/>
      <c r="AX101" s="34"/>
    </row>
    <row r="102" spans="1:50" s="77" customFormat="1" ht="14.4" x14ac:dyDescent="0.3">
      <c r="A102" s="34"/>
      <c r="B102" s="194"/>
      <c r="C102" s="95"/>
      <c r="D102" s="93"/>
      <c r="E102" s="216"/>
      <c r="F102" s="34"/>
      <c r="K102" s="38"/>
      <c r="L102" s="38"/>
      <c r="R102" s="155" t="s">
        <v>212</v>
      </c>
      <c r="S102" s="155">
        <v>167520735</v>
      </c>
      <c r="T102" t="s">
        <v>1</v>
      </c>
      <c r="X102" s="34"/>
      <c r="Y102" s="34"/>
      <c r="Z102" s="34"/>
      <c r="AA102" s="34"/>
      <c r="AB102" s="34"/>
      <c r="AC102" s="34"/>
      <c r="AD102" s="34"/>
      <c r="AE102" s="34"/>
      <c r="AF102" s="34"/>
      <c r="AG102" s="34"/>
      <c r="AH102" s="34"/>
      <c r="AI102" s="34"/>
      <c r="AJ102" s="34"/>
      <c r="AK102" s="34"/>
      <c r="AL102" s="34"/>
      <c r="AM102" s="34"/>
      <c r="AN102" s="34"/>
      <c r="AO102" s="34"/>
      <c r="AP102" s="34"/>
      <c r="AQ102" s="34"/>
      <c r="AR102" s="34"/>
      <c r="AS102" s="34"/>
      <c r="AT102" s="34"/>
      <c r="AU102" s="34"/>
      <c r="AV102" s="34"/>
      <c r="AW102" s="34"/>
      <c r="AX102" s="34"/>
    </row>
    <row r="103" spans="1:50" s="77" customFormat="1" ht="12.75" customHeight="1" x14ac:dyDescent="0.3">
      <c r="A103" s="34"/>
      <c r="B103" s="200" t="s">
        <v>213</v>
      </c>
      <c r="C103" s="94">
        <f>SUM(C86,C88,C90,C97,C99,C101)</f>
        <v>1239.9000000000001</v>
      </c>
      <c r="D103" s="93"/>
      <c r="E103" s="215">
        <f>SUM(E86,E88,E90,E97,E99,E101)</f>
        <v>1184.3</v>
      </c>
      <c r="F103" s="34"/>
      <c r="H103" s="38"/>
      <c r="K103" s="38"/>
      <c r="L103" s="38"/>
      <c r="R103" s="155" t="s">
        <v>214</v>
      </c>
      <c r="S103" s="155">
        <v>167610175</v>
      </c>
      <c r="T103" t="s">
        <v>1</v>
      </c>
      <c r="X103" s="34"/>
      <c r="Y103" s="34"/>
      <c r="Z103" s="34"/>
      <c r="AA103" s="34"/>
      <c r="AB103" s="34"/>
      <c r="AC103" s="34"/>
      <c r="AD103" s="34"/>
      <c r="AE103" s="34"/>
      <c r="AF103" s="34"/>
      <c r="AG103" s="34"/>
      <c r="AH103" s="34"/>
      <c r="AI103" s="34"/>
      <c r="AJ103" s="34"/>
      <c r="AK103" s="34"/>
      <c r="AL103" s="34"/>
      <c r="AM103" s="34"/>
      <c r="AN103" s="34"/>
      <c r="AO103" s="34"/>
      <c r="AP103" s="34"/>
      <c r="AQ103" s="34"/>
      <c r="AR103" s="34"/>
      <c r="AS103" s="34"/>
      <c r="AT103" s="34"/>
      <c r="AU103" s="34"/>
      <c r="AV103" s="34"/>
      <c r="AW103" s="34"/>
      <c r="AX103" s="34"/>
    </row>
    <row r="104" spans="1:50" s="77" customFormat="1" ht="14.4" x14ac:dyDescent="0.3">
      <c r="A104" s="34"/>
      <c r="B104" s="200"/>
      <c r="C104" s="98"/>
      <c r="D104" s="93"/>
      <c r="E104" s="228"/>
      <c r="F104" s="34"/>
      <c r="H104" s="38"/>
      <c r="I104" s="38"/>
      <c r="J104" s="38"/>
      <c r="K104" s="38"/>
      <c r="L104" s="38"/>
      <c r="M104" s="38"/>
      <c r="N104" s="38"/>
      <c r="O104" s="38"/>
      <c r="P104" s="38"/>
      <c r="Q104" s="38"/>
      <c r="R104" s="155" t="s">
        <v>215</v>
      </c>
      <c r="S104" s="155">
        <v>167500661</v>
      </c>
      <c r="T104" t="s">
        <v>1</v>
      </c>
      <c r="U104" s="38"/>
      <c r="V104" s="38"/>
      <c r="X104" s="34"/>
      <c r="Y104" s="34"/>
      <c r="Z104" s="34"/>
      <c r="AA104" s="34"/>
      <c r="AB104" s="34"/>
      <c r="AC104" s="34"/>
      <c r="AD104" s="34"/>
      <c r="AE104" s="34"/>
      <c r="AF104" s="34"/>
      <c r="AG104" s="34"/>
      <c r="AH104" s="34"/>
      <c r="AI104" s="34"/>
      <c r="AJ104" s="34"/>
      <c r="AK104" s="34"/>
      <c r="AL104" s="34"/>
      <c r="AM104" s="34"/>
      <c r="AN104" s="34"/>
      <c r="AO104" s="34"/>
      <c r="AP104" s="34"/>
      <c r="AQ104" s="34"/>
      <c r="AR104" s="34"/>
      <c r="AS104" s="34"/>
      <c r="AT104" s="34"/>
      <c r="AU104" s="34"/>
      <c r="AV104" s="34"/>
      <c r="AW104" s="34"/>
      <c r="AX104" s="34"/>
    </row>
    <row r="105" spans="1:50" ht="14.25" customHeight="1" x14ac:dyDescent="0.3">
      <c r="B105" s="200" t="s">
        <v>216</v>
      </c>
      <c r="C105" s="99" t="str">
        <f>IF(ROUND((C75-C103)/2,1)=0,"Balansas",C75-C103)</f>
        <v>Balansas</v>
      </c>
      <c r="D105" s="93"/>
      <c r="E105" s="229" t="str">
        <f>IF(ROUND((E75-E103)/2,1)=0,"Balansas",E75-E103)</f>
        <v>Balansas</v>
      </c>
      <c r="F105" s="34"/>
      <c r="R105" s="155" t="s">
        <v>217</v>
      </c>
      <c r="S105" s="155">
        <v>167524751</v>
      </c>
      <c r="T105" t="s">
        <v>1</v>
      </c>
      <c r="X105" s="34"/>
      <c r="Y105" s="34"/>
      <c r="Z105" s="34"/>
      <c r="AA105" s="34"/>
      <c r="AB105" s="34"/>
      <c r="AC105" s="34"/>
      <c r="AD105" s="34"/>
      <c r="AE105" s="34"/>
      <c r="AF105" s="34"/>
      <c r="AG105" s="34"/>
      <c r="AH105" s="34"/>
      <c r="AI105" s="34"/>
      <c r="AJ105" s="34"/>
      <c r="AK105" s="34"/>
      <c r="AL105" s="34"/>
      <c r="AM105" s="34"/>
      <c r="AN105" s="34"/>
      <c r="AO105" s="34"/>
      <c r="AP105" s="34"/>
      <c r="AQ105" s="34"/>
      <c r="AR105" s="34"/>
      <c r="AS105" s="34"/>
      <c r="AT105" s="34"/>
      <c r="AU105" s="34"/>
      <c r="AV105" s="34"/>
      <c r="AW105" s="34"/>
      <c r="AX105" s="34"/>
    </row>
    <row r="106" spans="1:50" s="77" customFormat="1" ht="14.4" x14ac:dyDescent="0.3">
      <c r="A106" s="34"/>
      <c r="B106" s="194"/>
      <c r="C106" s="93"/>
      <c r="D106" s="93"/>
      <c r="E106" s="211"/>
      <c r="F106" s="34"/>
      <c r="H106" s="38"/>
      <c r="I106" s="38"/>
      <c r="J106" s="38"/>
      <c r="K106" s="38"/>
      <c r="L106" s="38"/>
      <c r="M106" s="38"/>
      <c r="N106" s="38"/>
      <c r="O106" s="38"/>
      <c r="P106" s="38"/>
      <c r="Q106" s="38"/>
      <c r="R106" s="155" t="s">
        <v>218</v>
      </c>
      <c r="S106" s="155">
        <v>152703524</v>
      </c>
      <c r="T106" t="s">
        <v>1</v>
      </c>
      <c r="U106" s="38"/>
      <c r="V106" s="38"/>
      <c r="X106" s="34"/>
      <c r="Y106" s="34"/>
      <c r="Z106" s="34"/>
      <c r="AA106" s="34"/>
      <c r="AB106" s="34"/>
      <c r="AC106" s="34"/>
      <c r="AD106" s="34"/>
      <c r="AE106" s="34"/>
      <c r="AF106" s="34"/>
      <c r="AG106" s="34"/>
      <c r="AH106" s="34"/>
      <c r="AI106" s="34"/>
      <c r="AJ106" s="34"/>
      <c r="AK106" s="34"/>
      <c r="AL106" s="34"/>
      <c r="AM106" s="34"/>
      <c r="AN106" s="34"/>
      <c r="AO106" s="34"/>
      <c r="AP106" s="34"/>
      <c r="AQ106" s="34"/>
      <c r="AR106" s="34"/>
      <c r="AS106" s="34"/>
      <c r="AT106" s="34"/>
      <c r="AU106" s="34"/>
      <c r="AV106" s="34"/>
      <c r="AW106" s="34"/>
      <c r="AX106" s="34"/>
    </row>
    <row r="107" spans="1:50" s="77" customFormat="1" ht="14.4" x14ac:dyDescent="0.3">
      <c r="A107" s="34"/>
      <c r="B107" s="230" t="s">
        <v>219</v>
      </c>
      <c r="C107" s="231"/>
      <c r="D107" s="157"/>
      <c r="E107" s="232"/>
      <c r="F107" s="34"/>
      <c r="H107" s="38"/>
      <c r="I107" s="38"/>
      <c r="J107" s="38"/>
      <c r="K107" s="38"/>
      <c r="L107" s="38"/>
      <c r="M107" s="38"/>
      <c r="N107" s="38"/>
      <c r="O107" s="38"/>
      <c r="P107" s="38"/>
      <c r="Q107" s="38"/>
      <c r="R107" s="155" t="s">
        <v>220</v>
      </c>
      <c r="S107" s="155">
        <v>152768582</v>
      </c>
      <c r="T107" t="s">
        <v>1</v>
      </c>
      <c r="U107" s="38"/>
      <c r="V107" s="38"/>
      <c r="X107" s="34"/>
      <c r="Y107" s="34"/>
      <c r="Z107" s="34"/>
      <c r="AA107" s="34"/>
      <c r="AB107" s="34"/>
      <c r="AC107" s="34"/>
      <c r="AD107" s="34"/>
      <c r="AE107" s="34"/>
      <c r="AF107" s="34"/>
      <c r="AG107" s="34"/>
      <c r="AH107" s="34"/>
      <c r="AI107" s="34"/>
      <c r="AJ107" s="34"/>
      <c r="AK107" s="34"/>
      <c r="AL107" s="34"/>
      <c r="AM107" s="34"/>
      <c r="AN107" s="34"/>
      <c r="AO107" s="34"/>
      <c r="AP107" s="34"/>
      <c r="AQ107" s="34"/>
      <c r="AR107" s="34"/>
      <c r="AS107" s="34"/>
      <c r="AT107" s="34"/>
      <c r="AU107" s="34"/>
      <c r="AV107" s="34"/>
      <c r="AW107" s="34"/>
      <c r="AX107" s="34"/>
    </row>
    <row r="108" spans="1:50" s="77" customFormat="1" ht="14.4" x14ac:dyDescent="0.3">
      <c r="A108" s="34"/>
      <c r="B108" s="194"/>
      <c r="C108" s="93"/>
      <c r="D108" s="93"/>
      <c r="E108" s="211"/>
      <c r="F108" s="34"/>
      <c r="H108" s="38"/>
      <c r="I108" s="38"/>
      <c r="J108" s="38"/>
      <c r="K108" s="38"/>
      <c r="L108" s="38"/>
      <c r="M108" s="38"/>
      <c r="N108" s="38"/>
      <c r="O108" s="38"/>
      <c r="P108" s="38"/>
      <c r="Q108" s="38"/>
      <c r="R108" s="155" t="s">
        <v>221</v>
      </c>
      <c r="S108" s="155">
        <v>152767676</v>
      </c>
      <c r="T108" t="s">
        <v>1</v>
      </c>
      <c r="U108" s="38"/>
      <c r="V108" s="38"/>
      <c r="X108" s="34"/>
      <c r="Y108" s="34"/>
      <c r="Z108" s="34"/>
      <c r="AA108" s="34"/>
      <c r="AB108" s="34"/>
      <c r="AC108" s="34"/>
      <c r="AD108" s="34"/>
      <c r="AE108" s="34"/>
      <c r="AF108" s="34"/>
      <c r="AG108" s="34"/>
      <c r="AH108" s="34"/>
      <c r="AI108" s="34"/>
      <c r="AJ108" s="34"/>
      <c r="AK108" s="34"/>
      <c r="AL108" s="34"/>
      <c r="AM108" s="34"/>
      <c r="AN108" s="34"/>
      <c r="AO108" s="34"/>
      <c r="AP108" s="34"/>
      <c r="AQ108" s="34"/>
      <c r="AR108" s="34"/>
      <c r="AS108" s="34"/>
      <c r="AT108" s="34"/>
      <c r="AU108" s="34"/>
      <c r="AV108" s="34"/>
      <c r="AW108" s="34"/>
      <c r="AX108" s="34"/>
    </row>
    <row r="109" spans="1:50" ht="27" customHeight="1" x14ac:dyDescent="0.3">
      <c r="B109" s="197"/>
      <c r="C109" s="432" t="s">
        <v>90</v>
      </c>
      <c r="D109" s="432"/>
      <c r="E109" s="433"/>
      <c r="F109" s="34"/>
      <c r="R109" s="155" t="s">
        <v>222</v>
      </c>
      <c r="S109" s="155">
        <v>177390158</v>
      </c>
      <c r="T109" t="s">
        <v>1</v>
      </c>
      <c r="X109" s="34"/>
      <c r="Y109" s="34"/>
      <c r="Z109" s="34"/>
      <c r="AA109" s="34"/>
      <c r="AB109" s="34"/>
      <c r="AC109" s="34"/>
      <c r="AD109" s="34"/>
      <c r="AE109" s="34"/>
      <c r="AF109" s="34"/>
      <c r="AG109" s="34"/>
      <c r="AH109" s="34"/>
      <c r="AI109" s="34"/>
      <c r="AJ109" s="34"/>
      <c r="AK109" s="34"/>
      <c r="AL109" s="34"/>
      <c r="AM109" s="34"/>
      <c r="AN109" s="34"/>
      <c r="AO109" s="34"/>
      <c r="AP109" s="34"/>
      <c r="AQ109" s="34"/>
      <c r="AR109" s="34"/>
      <c r="AS109" s="34"/>
      <c r="AT109" s="34"/>
      <c r="AU109" s="34"/>
      <c r="AV109" s="34"/>
      <c r="AW109" s="34"/>
      <c r="AX109" s="34"/>
    </row>
    <row r="110" spans="1:50" ht="27" customHeight="1" thickBot="1" x14ac:dyDescent="0.35">
      <c r="B110" s="195" t="s">
        <v>223</v>
      </c>
      <c r="C110" s="262" t="str">
        <f>C41</f>
        <v>Praėjęs ataskaitinis laikotarpis 2019 metai</v>
      </c>
      <c r="D110" s="41"/>
      <c r="E110" s="263" t="str">
        <f>E41</f>
        <v>Ataskaitinis laikotarpis                           2020 metai</v>
      </c>
      <c r="F110" s="34"/>
      <c r="R110" s="155" t="s">
        <v>224</v>
      </c>
      <c r="S110" s="155">
        <v>167904337</v>
      </c>
      <c r="T110" t="s">
        <v>1</v>
      </c>
      <c r="X110" s="34"/>
      <c r="Y110" s="34"/>
      <c r="Z110" s="34"/>
      <c r="AA110" s="34"/>
      <c r="AB110" s="34"/>
      <c r="AC110" s="34"/>
      <c r="AD110" s="34"/>
      <c r="AE110" s="34"/>
      <c r="AF110" s="34"/>
      <c r="AG110" s="34"/>
      <c r="AH110" s="34"/>
      <c r="AI110" s="34"/>
      <c r="AJ110" s="34"/>
      <c r="AK110" s="34"/>
      <c r="AL110" s="34"/>
      <c r="AM110" s="34"/>
      <c r="AN110" s="34"/>
      <c r="AO110" s="34"/>
      <c r="AP110" s="34"/>
      <c r="AQ110" s="34"/>
      <c r="AR110" s="34"/>
      <c r="AS110" s="34"/>
      <c r="AT110" s="34"/>
      <c r="AU110" s="34"/>
      <c r="AV110" s="34"/>
      <c r="AW110" s="34"/>
      <c r="AX110" s="34"/>
    </row>
    <row r="111" spans="1:50" ht="24.6" x14ac:dyDescent="0.3">
      <c r="B111" s="233" t="s">
        <v>225</v>
      </c>
      <c r="C111" s="304">
        <v>41.9</v>
      </c>
      <c r="D111" s="54"/>
      <c r="E111" s="307">
        <v>36.299999999999997</v>
      </c>
      <c r="F111" s="34"/>
      <c r="H111" s="38" t="s">
        <v>226</v>
      </c>
      <c r="R111" s="155" t="s">
        <v>227</v>
      </c>
      <c r="S111" s="155">
        <v>167909640</v>
      </c>
      <c r="T111" t="s">
        <v>1</v>
      </c>
      <c r="X111" s="34"/>
      <c r="Y111" s="34"/>
      <c r="Z111" s="34"/>
      <c r="AA111" s="34"/>
      <c r="AB111" s="34"/>
      <c r="AC111" s="34"/>
      <c r="AD111" s="34"/>
      <c r="AE111" s="34"/>
      <c r="AF111" s="34"/>
      <c r="AG111" s="34"/>
      <c r="AH111" s="34"/>
      <c r="AI111" s="34"/>
      <c r="AJ111" s="34"/>
      <c r="AK111" s="34"/>
      <c r="AL111" s="34"/>
      <c r="AM111" s="34"/>
      <c r="AN111" s="34"/>
      <c r="AO111" s="34"/>
      <c r="AP111" s="34"/>
      <c r="AQ111" s="34"/>
      <c r="AR111" s="34"/>
      <c r="AS111" s="34"/>
      <c r="AT111" s="34"/>
      <c r="AU111" s="34"/>
      <c r="AV111" s="34"/>
      <c r="AW111" s="34"/>
      <c r="AX111" s="34"/>
    </row>
    <row r="112" spans="1:50" ht="17.25" customHeight="1" x14ac:dyDescent="0.3">
      <c r="B112" s="233" t="s">
        <v>228</v>
      </c>
      <c r="C112" s="419"/>
      <c r="D112" s="93"/>
      <c r="E112" s="306">
        <v>39.1</v>
      </c>
      <c r="F112" s="34"/>
      <c r="H112" s="38" t="s">
        <v>229</v>
      </c>
      <c r="R112" s="155" t="s">
        <v>230</v>
      </c>
      <c r="S112" s="155">
        <v>167922698</v>
      </c>
      <c r="T112" t="s">
        <v>1</v>
      </c>
      <c r="X112" s="34"/>
      <c r="Y112" s="34"/>
      <c r="Z112" s="34"/>
      <c r="AA112" s="34"/>
      <c r="AB112" s="34"/>
      <c r="AC112" s="34"/>
      <c r="AD112" s="34"/>
      <c r="AE112" s="34"/>
      <c r="AF112" s="34"/>
      <c r="AG112" s="34"/>
      <c r="AH112" s="34"/>
      <c r="AI112" s="34"/>
      <c r="AJ112" s="34"/>
      <c r="AK112" s="34"/>
      <c r="AL112" s="34"/>
      <c r="AM112" s="34"/>
      <c r="AN112" s="34"/>
      <c r="AO112" s="34"/>
      <c r="AP112" s="34"/>
      <c r="AQ112" s="34"/>
      <c r="AR112" s="34"/>
      <c r="AS112" s="34"/>
      <c r="AT112" s="34"/>
      <c r="AU112" s="34"/>
      <c r="AV112" s="34"/>
      <c r="AW112" s="34"/>
      <c r="AX112" s="34"/>
    </row>
    <row r="113" spans="2:50" ht="27" customHeight="1" x14ac:dyDescent="0.3">
      <c r="B113" s="234" t="s">
        <v>231</v>
      </c>
      <c r="C113" s="419"/>
      <c r="D113" s="93"/>
      <c r="E113" s="305"/>
      <c r="F113" s="34"/>
      <c r="R113" s="155" t="s">
        <v>232</v>
      </c>
      <c r="S113" s="155">
        <v>167900463</v>
      </c>
      <c r="T113" t="s">
        <v>12</v>
      </c>
      <c r="X113" s="34"/>
      <c r="Y113" s="34"/>
      <c r="Z113" s="34"/>
      <c r="AA113" s="34"/>
      <c r="AB113" s="34"/>
      <c r="AC113" s="34"/>
      <c r="AD113" s="34"/>
      <c r="AE113" s="34"/>
      <c r="AF113" s="34"/>
      <c r="AG113" s="34"/>
      <c r="AH113" s="34"/>
      <c r="AI113" s="34"/>
      <c r="AJ113" s="34"/>
      <c r="AK113" s="34"/>
      <c r="AL113" s="34"/>
      <c r="AM113" s="34"/>
      <c r="AN113" s="34"/>
      <c r="AO113" s="34"/>
      <c r="AP113" s="34"/>
      <c r="AQ113" s="34"/>
      <c r="AR113" s="34"/>
      <c r="AS113" s="34"/>
      <c r="AT113" s="34"/>
      <c r="AU113" s="34"/>
      <c r="AV113" s="34"/>
      <c r="AW113" s="34"/>
      <c r="AX113" s="34"/>
    </row>
    <row r="114" spans="2:50" ht="24.6" x14ac:dyDescent="0.3">
      <c r="B114" s="235" t="s">
        <v>233</v>
      </c>
      <c r="C114" s="419"/>
      <c r="D114" s="53"/>
      <c r="E114" s="213"/>
      <c r="F114" s="34"/>
      <c r="R114" s="155" t="s">
        <v>234</v>
      </c>
      <c r="S114" s="155">
        <v>152447391</v>
      </c>
      <c r="T114" t="s">
        <v>1</v>
      </c>
      <c r="X114" s="34"/>
      <c r="Y114" s="34"/>
      <c r="Z114" s="34"/>
      <c r="AA114" s="34"/>
      <c r="AB114" s="34"/>
      <c r="AC114" s="34"/>
      <c r="AD114" s="34"/>
      <c r="AE114" s="34"/>
      <c r="AF114" s="34"/>
      <c r="AG114" s="34"/>
      <c r="AH114" s="34"/>
      <c r="AI114" s="34"/>
      <c r="AJ114" s="34"/>
      <c r="AK114" s="34"/>
      <c r="AL114" s="34"/>
      <c r="AM114" s="34"/>
      <c r="AN114" s="34"/>
      <c r="AO114" s="34"/>
      <c r="AP114" s="34"/>
      <c r="AQ114" s="34"/>
      <c r="AR114" s="34"/>
      <c r="AS114" s="34"/>
      <c r="AT114" s="34"/>
      <c r="AU114" s="34"/>
      <c r="AV114" s="34"/>
      <c r="AW114" s="34"/>
      <c r="AX114" s="34"/>
    </row>
    <row r="115" spans="2:50" ht="14.4" x14ac:dyDescent="0.3">
      <c r="B115" s="235"/>
      <c r="C115" s="93"/>
      <c r="D115" s="93"/>
      <c r="E115" s="211"/>
      <c r="F115" s="34"/>
      <c r="R115" s="155" t="s">
        <v>235</v>
      </c>
      <c r="S115" s="155">
        <v>152409729</v>
      </c>
      <c r="T115" t="s">
        <v>1</v>
      </c>
      <c r="X115" s="34"/>
      <c r="Y115" s="34"/>
      <c r="Z115" s="34"/>
      <c r="AA115" s="34"/>
      <c r="AB115" s="34"/>
      <c r="AC115" s="34"/>
      <c r="AD115" s="34"/>
      <c r="AE115" s="34"/>
      <c r="AF115" s="34"/>
      <c r="AG115" s="34"/>
      <c r="AH115" s="34"/>
      <c r="AI115" s="34"/>
      <c r="AJ115" s="34"/>
      <c r="AK115" s="34"/>
      <c r="AL115" s="34"/>
      <c r="AM115" s="34"/>
      <c r="AN115" s="34"/>
      <c r="AO115" s="34"/>
      <c r="AP115" s="34"/>
      <c r="AQ115" s="34"/>
      <c r="AR115" s="34"/>
      <c r="AS115" s="34"/>
      <c r="AT115" s="34"/>
      <c r="AU115" s="34"/>
      <c r="AV115" s="34"/>
      <c r="AW115" s="34"/>
      <c r="AX115" s="34"/>
    </row>
    <row r="116" spans="2:50" ht="14.4" x14ac:dyDescent="0.3">
      <c r="B116" s="236" t="s">
        <v>236</v>
      </c>
      <c r="C116" s="297"/>
      <c r="D116" s="57"/>
      <c r="E116" s="299"/>
      <c r="F116" s="34"/>
      <c r="R116" s="155" t="s">
        <v>237</v>
      </c>
      <c r="S116" s="155">
        <v>152697886</v>
      </c>
      <c r="T116" t="s">
        <v>1</v>
      </c>
      <c r="X116" s="34"/>
      <c r="Y116" s="34"/>
      <c r="Z116" s="34"/>
      <c r="AA116" s="34"/>
      <c r="AB116" s="34"/>
      <c r="AC116" s="34"/>
      <c r="AD116" s="34"/>
      <c r="AE116" s="34"/>
      <c r="AF116" s="34"/>
      <c r="AG116" s="34"/>
      <c r="AH116" s="34"/>
      <c r="AI116" s="34"/>
      <c r="AJ116" s="34"/>
      <c r="AK116" s="34"/>
      <c r="AL116" s="34"/>
      <c r="AM116" s="34"/>
      <c r="AN116" s="34"/>
      <c r="AO116" s="34"/>
      <c r="AP116" s="34"/>
      <c r="AQ116" s="34"/>
      <c r="AR116" s="34"/>
      <c r="AS116" s="34"/>
      <c r="AT116" s="34"/>
      <c r="AU116" s="34"/>
      <c r="AV116" s="34"/>
      <c r="AW116" s="34"/>
      <c r="AX116" s="34"/>
    </row>
    <row r="117" spans="2:50" ht="14.4" x14ac:dyDescent="0.3">
      <c r="B117" s="237" t="s">
        <v>238</v>
      </c>
      <c r="C117" s="298"/>
      <c r="D117" s="57"/>
      <c r="E117" s="300"/>
      <c r="F117" s="34"/>
      <c r="R117" s="155" t="s">
        <v>239</v>
      </c>
      <c r="S117" s="155">
        <v>152492671</v>
      </c>
      <c r="T117" t="s">
        <v>1</v>
      </c>
      <c r="X117" s="34"/>
      <c r="Y117" s="34"/>
      <c r="Z117" s="34"/>
      <c r="AA117" s="34"/>
      <c r="AB117" s="34"/>
      <c r="AC117" s="34"/>
      <c r="AD117" s="34"/>
      <c r="AE117" s="34"/>
      <c r="AF117" s="34"/>
      <c r="AG117" s="34"/>
      <c r="AH117" s="34"/>
      <c r="AI117" s="34"/>
      <c r="AJ117" s="34"/>
      <c r="AK117" s="34"/>
      <c r="AL117" s="34"/>
      <c r="AM117" s="34"/>
      <c r="AN117" s="34"/>
      <c r="AO117" s="34"/>
      <c r="AP117" s="34"/>
      <c r="AQ117" s="34"/>
      <c r="AR117" s="34"/>
      <c r="AS117" s="34"/>
      <c r="AT117" s="34"/>
      <c r="AU117" s="34"/>
      <c r="AV117" s="34"/>
      <c r="AW117" s="34"/>
      <c r="AX117" s="34"/>
    </row>
    <row r="118" spans="2:50" ht="14.4" x14ac:dyDescent="0.3">
      <c r="B118" s="238" t="s">
        <v>240</v>
      </c>
      <c r="C118" s="69"/>
      <c r="D118" s="57"/>
      <c r="E118" s="213"/>
      <c r="F118" s="169"/>
      <c r="R118" s="155" t="s">
        <v>241</v>
      </c>
      <c r="S118" s="155">
        <v>304942928</v>
      </c>
      <c r="T118" t="s">
        <v>10</v>
      </c>
      <c r="X118" s="34"/>
      <c r="Y118" s="164"/>
      <c r="Z118" s="34"/>
      <c r="AA118" s="34"/>
      <c r="AB118" s="34"/>
      <c r="AC118" s="34"/>
      <c r="AD118" s="34"/>
      <c r="AE118" s="34"/>
      <c r="AF118" s="34"/>
      <c r="AG118" s="34"/>
      <c r="AH118" s="34"/>
      <c r="AI118" s="34"/>
      <c r="AJ118" s="34"/>
      <c r="AK118" s="34"/>
      <c r="AL118" s="34"/>
      <c r="AM118" s="34"/>
      <c r="AN118" s="34"/>
      <c r="AO118" s="34"/>
      <c r="AP118" s="34"/>
      <c r="AQ118" s="34"/>
      <c r="AR118" s="34"/>
      <c r="AS118" s="34"/>
      <c r="AT118" s="34"/>
      <c r="AU118" s="34"/>
      <c r="AV118" s="34"/>
      <c r="AW118" s="34"/>
      <c r="AX118" s="34"/>
    </row>
    <row r="119" spans="2:50" ht="14.4" x14ac:dyDescent="0.3">
      <c r="B119" s="238" t="s">
        <v>242</v>
      </c>
      <c r="C119" s="295"/>
      <c r="D119" s="57"/>
      <c r="E119" s="296"/>
      <c r="F119" s="169"/>
      <c r="R119" s="155" t="s">
        <v>243</v>
      </c>
      <c r="S119" s="155">
        <v>147248313</v>
      </c>
      <c r="T119" t="s">
        <v>12</v>
      </c>
      <c r="X119" s="34"/>
      <c r="Y119" s="34"/>
      <c r="Z119" s="34"/>
      <c r="AA119" s="34"/>
      <c r="AB119" s="34"/>
      <c r="AC119" s="34"/>
      <c r="AD119" s="34"/>
      <c r="AE119" s="34"/>
      <c r="AF119" s="34"/>
      <c r="AG119" s="34"/>
      <c r="AH119" s="34"/>
      <c r="AI119" s="34"/>
      <c r="AJ119" s="34"/>
      <c r="AK119" s="34"/>
      <c r="AL119" s="34"/>
      <c r="AM119" s="34"/>
      <c r="AN119" s="34"/>
      <c r="AO119" s="34"/>
      <c r="AP119" s="34"/>
      <c r="AQ119" s="34"/>
      <c r="AR119" s="34"/>
      <c r="AS119" s="34"/>
      <c r="AT119" s="34"/>
      <c r="AU119" s="34"/>
      <c r="AV119" s="34"/>
      <c r="AW119" s="34"/>
      <c r="AX119" s="34"/>
    </row>
    <row r="120" spans="2:50" ht="14.4" x14ac:dyDescent="0.3">
      <c r="B120" s="238"/>
      <c r="C120" s="57"/>
      <c r="D120" s="57"/>
      <c r="E120" s="239"/>
      <c r="F120" s="34"/>
      <c r="R120" s="155" t="s">
        <v>244</v>
      </c>
      <c r="S120" s="155">
        <v>147104754</v>
      </c>
      <c r="T120" t="s">
        <v>1</v>
      </c>
      <c r="X120" s="34"/>
      <c r="Y120" s="34"/>
      <c r="Z120" s="34"/>
      <c r="AA120" s="34"/>
      <c r="AB120" s="34"/>
      <c r="AC120" s="34"/>
      <c r="AD120" s="34"/>
      <c r="AE120" s="34"/>
      <c r="AF120" s="34"/>
      <c r="AG120" s="34"/>
      <c r="AH120" s="34"/>
      <c r="AI120" s="34"/>
      <c r="AJ120" s="34"/>
      <c r="AK120" s="34"/>
      <c r="AL120" s="34"/>
      <c r="AM120" s="34"/>
      <c r="AN120" s="34"/>
      <c r="AO120" s="34"/>
      <c r="AP120" s="34"/>
      <c r="AQ120" s="34"/>
      <c r="AR120" s="34"/>
      <c r="AS120" s="34"/>
      <c r="AT120" s="34"/>
      <c r="AU120" s="34"/>
      <c r="AV120" s="34"/>
      <c r="AW120" s="34"/>
      <c r="AX120" s="34"/>
    </row>
    <row r="121" spans="2:50" ht="14.4" x14ac:dyDescent="0.3">
      <c r="B121" s="240" t="s">
        <v>446</v>
      </c>
      <c r="C121" s="465"/>
      <c r="D121" s="465"/>
      <c r="E121" s="466"/>
      <c r="F121" s="34"/>
      <c r="R121" s="155" t="s">
        <v>245</v>
      </c>
      <c r="S121" s="155">
        <v>247025610</v>
      </c>
      <c r="T121" t="s">
        <v>12</v>
      </c>
      <c r="X121" s="34"/>
      <c r="Y121" s="34"/>
      <c r="Z121" s="34"/>
      <c r="AA121" s="34"/>
      <c r="AB121" s="34"/>
      <c r="AC121" s="34"/>
      <c r="AD121" s="34"/>
      <c r="AE121" s="34"/>
      <c r="AF121" s="34"/>
      <c r="AG121" s="34"/>
      <c r="AH121" s="34"/>
      <c r="AI121" s="34"/>
      <c r="AJ121" s="34"/>
      <c r="AK121" s="34"/>
      <c r="AL121" s="34"/>
      <c r="AM121" s="34"/>
      <c r="AN121" s="34"/>
      <c r="AO121" s="34"/>
      <c r="AP121" s="34"/>
      <c r="AQ121" s="34"/>
      <c r="AR121" s="34"/>
      <c r="AS121" s="34"/>
      <c r="AT121" s="34"/>
      <c r="AU121" s="34"/>
      <c r="AV121" s="34"/>
      <c r="AW121" s="34"/>
      <c r="AX121" s="34"/>
    </row>
    <row r="122" spans="2:50" ht="14.4" x14ac:dyDescent="0.3">
      <c r="B122" s="194"/>
      <c r="C122" s="11"/>
      <c r="D122" s="11"/>
      <c r="E122" s="241"/>
      <c r="F122" s="34"/>
      <c r="R122" s="155" t="s">
        <v>246</v>
      </c>
      <c r="S122" s="155">
        <v>147024322</v>
      </c>
      <c r="T122" t="s">
        <v>1</v>
      </c>
      <c r="X122" s="34"/>
      <c r="Y122" s="34"/>
      <c r="Z122" s="34"/>
      <c r="AA122" s="34"/>
      <c r="AB122" s="34"/>
      <c r="AC122" s="34"/>
      <c r="AD122" s="34"/>
      <c r="AE122" s="34"/>
      <c r="AF122" s="34"/>
      <c r="AG122" s="34"/>
      <c r="AH122" s="34"/>
      <c r="AI122" s="34"/>
      <c r="AJ122" s="34"/>
      <c r="AK122" s="34"/>
      <c r="AL122" s="34"/>
      <c r="AM122" s="34"/>
      <c r="AN122" s="34"/>
      <c r="AO122" s="34"/>
      <c r="AP122" s="34"/>
      <c r="AQ122" s="34"/>
      <c r="AR122" s="34"/>
      <c r="AS122" s="34"/>
      <c r="AT122" s="34"/>
      <c r="AU122" s="34"/>
      <c r="AV122" s="34"/>
      <c r="AW122" s="34"/>
      <c r="AX122" s="34"/>
    </row>
    <row r="123" spans="2:50" ht="27" customHeight="1" thickBot="1" x14ac:dyDescent="0.35">
      <c r="B123" s="195" t="s">
        <v>247</v>
      </c>
      <c r="C123" s="262" t="str">
        <f>C41</f>
        <v>Praėjęs ataskaitinis laikotarpis 2019 metai</v>
      </c>
      <c r="D123" s="41"/>
      <c r="E123" s="263" t="str">
        <f>E41</f>
        <v>Ataskaitinis laikotarpis                           2020 metai</v>
      </c>
      <c r="F123" s="34"/>
      <c r="R123" s="155" t="s">
        <v>248</v>
      </c>
      <c r="S123" s="155">
        <v>147146714</v>
      </c>
      <c r="T123" t="s">
        <v>12</v>
      </c>
      <c r="X123" s="34"/>
      <c r="Y123" s="34"/>
      <c r="Z123" s="34"/>
      <c r="AA123" s="34"/>
      <c r="AB123" s="34"/>
      <c r="AC123" s="34"/>
      <c r="AD123" s="34"/>
      <c r="AE123" s="34"/>
      <c r="AF123" s="34"/>
      <c r="AG123" s="34"/>
      <c r="AH123" s="34"/>
      <c r="AI123" s="34"/>
      <c r="AJ123" s="34"/>
      <c r="AK123" s="34"/>
      <c r="AL123" s="34"/>
      <c r="AM123" s="34"/>
      <c r="AN123" s="34"/>
      <c r="AO123" s="34"/>
      <c r="AP123" s="34"/>
      <c r="AQ123" s="34"/>
      <c r="AR123" s="34"/>
      <c r="AS123" s="34"/>
      <c r="AT123" s="34"/>
      <c r="AU123" s="34"/>
      <c r="AV123" s="34"/>
      <c r="AW123" s="34"/>
      <c r="AX123" s="34"/>
    </row>
    <row r="124" spans="2:50" ht="14.4" x14ac:dyDescent="0.3">
      <c r="B124" s="242" t="s">
        <v>249</v>
      </c>
      <c r="C124" s="68">
        <v>73</v>
      </c>
      <c r="D124" s="158"/>
      <c r="E124" s="243">
        <v>61</v>
      </c>
      <c r="F124" s="34"/>
      <c r="R124" s="155" t="s">
        <v>250</v>
      </c>
      <c r="S124" s="155">
        <v>147026330</v>
      </c>
      <c r="T124" t="s">
        <v>1</v>
      </c>
      <c r="X124" s="34"/>
      <c r="Y124" s="34"/>
      <c r="Z124" s="34"/>
      <c r="AA124" s="34"/>
      <c r="AB124" s="34"/>
      <c r="AC124" s="34"/>
      <c r="AD124" s="34"/>
      <c r="AE124" s="34"/>
      <c r="AF124" s="34"/>
      <c r="AG124" s="34"/>
      <c r="AH124" s="34"/>
      <c r="AI124" s="34"/>
      <c r="AJ124" s="34"/>
      <c r="AK124" s="34"/>
      <c r="AL124" s="34"/>
      <c r="AM124" s="34"/>
      <c r="AN124" s="34"/>
      <c r="AO124" s="34"/>
      <c r="AP124" s="34"/>
      <c r="AQ124" s="34"/>
      <c r="AR124" s="34"/>
      <c r="AS124" s="34"/>
      <c r="AT124" s="34"/>
      <c r="AU124" s="34"/>
      <c r="AV124" s="34"/>
      <c r="AW124" s="34"/>
      <c r="AX124" s="34"/>
    </row>
    <row r="125" spans="2:50" ht="14.4" x14ac:dyDescent="0.3">
      <c r="B125" s="244" t="s">
        <v>251</v>
      </c>
      <c r="C125" s="69"/>
      <c r="D125" s="159"/>
      <c r="E125" s="213">
        <v>20</v>
      </c>
      <c r="F125" s="34"/>
      <c r="R125" s="155" t="s">
        <v>252</v>
      </c>
      <c r="S125" s="155">
        <v>247737020</v>
      </c>
      <c r="T125" t="s">
        <v>1</v>
      </c>
      <c r="X125" s="34"/>
      <c r="Y125" s="34"/>
      <c r="Z125" s="34"/>
      <c r="AA125" s="34"/>
      <c r="AB125" s="34"/>
      <c r="AC125" s="34"/>
      <c r="AD125" s="34"/>
      <c r="AE125" s="34"/>
      <c r="AF125" s="34"/>
      <c r="AG125" s="34"/>
      <c r="AH125" s="34"/>
      <c r="AI125" s="34"/>
      <c r="AJ125" s="34"/>
      <c r="AK125" s="34"/>
      <c r="AL125" s="34"/>
      <c r="AM125" s="34"/>
      <c r="AN125" s="34"/>
      <c r="AO125" s="34"/>
      <c r="AP125" s="34"/>
      <c r="AQ125" s="34"/>
      <c r="AR125" s="34"/>
      <c r="AS125" s="34"/>
      <c r="AT125" s="34"/>
      <c r="AU125" s="34"/>
      <c r="AV125" s="34"/>
      <c r="AW125" s="34"/>
      <c r="AX125" s="34"/>
    </row>
    <row r="126" spans="2:50" ht="14.4" x14ac:dyDescent="0.3">
      <c r="B126" s="242" t="s">
        <v>253</v>
      </c>
      <c r="C126" s="69">
        <v>65</v>
      </c>
      <c r="D126" s="159"/>
      <c r="E126" s="213">
        <v>62</v>
      </c>
      <c r="F126" s="34"/>
      <c r="R126" s="155" t="s">
        <v>254</v>
      </c>
      <c r="S126" s="155">
        <v>147146333</v>
      </c>
      <c r="T126" t="s">
        <v>1</v>
      </c>
      <c r="X126" s="34"/>
      <c r="Y126" s="34"/>
      <c r="Z126" s="34"/>
      <c r="AA126" s="34"/>
      <c r="AB126" s="34"/>
      <c r="AC126" s="34"/>
      <c r="AD126" s="34"/>
      <c r="AE126" s="34"/>
      <c r="AF126" s="34"/>
      <c r="AG126" s="34"/>
      <c r="AH126" s="34"/>
      <c r="AI126" s="34"/>
      <c r="AJ126" s="34"/>
      <c r="AK126" s="34"/>
      <c r="AL126" s="34"/>
      <c r="AM126" s="34"/>
      <c r="AN126" s="34"/>
      <c r="AO126" s="34"/>
      <c r="AP126" s="34"/>
      <c r="AQ126" s="34"/>
      <c r="AR126" s="34"/>
      <c r="AS126" s="34"/>
      <c r="AT126" s="34"/>
      <c r="AU126" s="34"/>
      <c r="AV126" s="34"/>
      <c r="AW126" s="34"/>
      <c r="AX126" s="34"/>
    </row>
    <row r="127" spans="2:50" ht="14.4" x14ac:dyDescent="0.3">
      <c r="B127" s="242" t="s">
        <v>255</v>
      </c>
      <c r="C127" s="69">
        <v>1042.2</v>
      </c>
      <c r="D127" s="245"/>
      <c r="E127" s="226">
        <v>845.2</v>
      </c>
      <c r="F127" s="34"/>
      <c r="R127" s="155" t="s">
        <v>256</v>
      </c>
      <c r="S127" s="155">
        <v>300127004</v>
      </c>
      <c r="T127" t="s">
        <v>1</v>
      </c>
      <c r="X127" s="34"/>
      <c r="Y127" s="34"/>
      <c r="Z127" s="34"/>
      <c r="AA127" s="34"/>
      <c r="AB127" s="34"/>
      <c r="AC127" s="34"/>
      <c r="AD127" s="34"/>
      <c r="AE127" s="34"/>
      <c r="AF127" s="34"/>
      <c r="AG127" s="34"/>
      <c r="AH127" s="34"/>
      <c r="AI127" s="34"/>
      <c r="AJ127" s="34"/>
      <c r="AK127" s="34"/>
      <c r="AL127" s="34"/>
      <c r="AM127" s="34"/>
      <c r="AN127" s="34"/>
      <c r="AO127" s="34"/>
      <c r="AP127" s="34"/>
      <c r="AQ127" s="34"/>
      <c r="AR127" s="34"/>
      <c r="AS127" s="34"/>
      <c r="AT127" s="34"/>
      <c r="AU127" s="34"/>
      <c r="AV127" s="34"/>
      <c r="AW127" s="34"/>
      <c r="AX127" s="34"/>
    </row>
    <row r="128" spans="2:50" ht="25.2" thickBot="1" x14ac:dyDescent="0.35">
      <c r="B128" s="246" t="s">
        <v>257</v>
      </c>
      <c r="C128" s="143"/>
      <c r="D128" s="67"/>
      <c r="E128" s="247"/>
      <c r="F128" s="34"/>
      <c r="H128" s="80"/>
      <c r="I128" s="80"/>
      <c r="J128" s="80"/>
      <c r="K128" s="80"/>
      <c r="L128" s="80"/>
      <c r="M128" s="80"/>
      <c r="N128" s="80"/>
      <c r="O128" s="80"/>
      <c r="P128" s="80"/>
      <c r="Q128" s="80"/>
      <c r="R128" s="155" t="s">
        <v>258</v>
      </c>
      <c r="S128" s="155">
        <v>169236961</v>
      </c>
      <c r="T128" t="s">
        <v>1</v>
      </c>
      <c r="U128" s="80"/>
      <c r="V128" s="80"/>
      <c r="X128" s="34"/>
      <c r="Y128" s="34"/>
      <c r="Z128" s="34"/>
      <c r="AA128" s="34"/>
      <c r="AB128" s="34"/>
      <c r="AC128" s="34"/>
      <c r="AD128" s="34"/>
      <c r="AE128" s="34"/>
      <c r="AF128" s="34"/>
      <c r="AG128" s="34"/>
      <c r="AH128" s="34"/>
      <c r="AI128" s="34"/>
      <c r="AJ128" s="34"/>
      <c r="AK128" s="34"/>
      <c r="AL128" s="34"/>
      <c r="AM128" s="34"/>
      <c r="AN128" s="34"/>
      <c r="AO128" s="34"/>
      <c r="AP128" s="34"/>
      <c r="AQ128" s="34"/>
      <c r="AR128" s="34"/>
      <c r="AS128" s="34"/>
      <c r="AT128" s="34"/>
      <c r="AU128" s="34"/>
      <c r="AV128" s="34"/>
      <c r="AW128" s="34"/>
      <c r="AX128" s="34"/>
    </row>
    <row r="129" spans="1:50" ht="14.4" x14ac:dyDescent="0.3">
      <c r="B129" s="248"/>
      <c r="C129" s="459"/>
      <c r="D129" s="459"/>
      <c r="E129" s="460"/>
      <c r="F129" s="34"/>
      <c r="H129" s="80"/>
      <c r="I129" s="80"/>
      <c r="J129" s="80"/>
      <c r="K129" s="80"/>
      <c r="L129" s="80"/>
      <c r="M129" s="80"/>
      <c r="N129" s="80"/>
      <c r="O129" s="80"/>
      <c r="P129" s="80"/>
      <c r="Q129" s="80"/>
      <c r="R129" s="155" t="s">
        <v>259</v>
      </c>
      <c r="S129" s="155">
        <v>169139957</v>
      </c>
      <c r="T129" t="s">
        <v>1</v>
      </c>
      <c r="U129" s="80"/>
      <c r="V129" s="80"/>
      <c r="X129" s="34"/>
      <c r="Y129" s="34"/>
      <c r="Z129" s="34"/>
      <c r="AA129" s="34"/>
      <c r="AB129" s="34"/>
      <c r="AC129" s="34"/>
      <c r="AD129" s="34"/>
      <c r="AE129" s="34"/>
      <c r="AF129" s="34"/>
      <c r="AG129" s="34"/>
      <c r="AH129" s="34"/>
      <c r="AI129" s="34"/>
      <c r="AJ129" s="34"/>
      <c r="AK129" s="34"/>
      <c r="AL129" s="34"/>
      <c r="AM129" s="34"/>
      <c r="AN129" s="34"/>
      <c r="AO129" s="34"/>
      <c r="AP129" s="34"/>
      <c r="AQ129" s="34"/>
      <c r="AR129" s="34"/>
      <c r="AS129" s="34"/>
      <c r="AT129" s="34"/>
      <c r="AU129" s="34"/>
      <c r="AV129" s="34"/>
      <c r="AW129" s="34"/>
      <c r="AX129" s="34"/>
    </row>
    <row r="130" spans="1:50" ht="27" customHeight="1" x14ac:dyDescent="0.3">
      <c r="B130" s="249"/>
      <c r="C130" s="430" t="s">
        <v>437</v>
      </c>
      <c r="D130" s="430"/>
      <c r="E130" s="431"/>
      <c r="F130" s="34"/>
      <c r="H130" s="80"/>
      <c r="I130" s="80"/>
      <c r="J130" s="80"/>
      <c r="K130" s="80"/>
      <c r="L130" s="80"/>
      <c r="M130" s="80"/>
      <c r="N130" s="80"/>
      <c r="O130" s="80"/>
      <c r="P130" s="80"/>
      <c r="Q130" s="80"/>
      <c r="R130" s="155" t="s">
        <v>260</v>
      </c>
      <c r="S130" s="155">
        <v>169167554</v>
      </c>
      <c r="T130" t="s">
        <v>1</v>
      </c>
      <c r="U130" s="80"/>
      <c r="V130" s="80"/>
      <c r="X130" s="34"/>
      <c r="Y130" s="34"/>
      <c r="Z130" s="34"/>
      <c r="AA130" s="34"/>
      <c r="AB130" s="34"/>
      <c r="AC130" s="34"/>
      <c r="AD130" s="34"/>
      <c r="AE130" s="34"/>
      <c r="AF130" s="34"/>
      <c r="AG130" s="34"/>
      <c r="AH130" s="34"/>
      <c r="AI130" s="34"/>
      <c r="AJ130" s="34"/>
      <c r="AK130" s="34"/>
      <c r="AL130" s="34"/>
      <c r="AM130" s="34"/>
      <c r="AN130" s="34"/>
      <c r="AO130" s="34"/>
      <c r="AP130" s="34"/>
      <c r="AQ130" s="34"/>
      <c r="AR130" s="34"/>
      <c r="AS130" s="34"/>
      <c r="AT130" s="34"/>
      <c r="AU130" s="34"/>
      <c r="AV130" s="34"/>
      <c r="AW130" s="34"/>
      <c r="AX130" s="34"/>
    </row>
    <row r="131" spans="1:50" ht="25.5" customHeight="1" x14ac:dyDescent="0.3">
      <c r="B131" s="249" t="s">
        <v>261</v>
      </c>
      <c r="C131" s="308" t="str">
        <f>IF(COUNTA(C135:C149)=0,"nėra",COUNTA(C135:C149))</f>
        <v>nėra</v>
      </c>
      <c r="D131" s="71"/>
      <c r="E131" s="250"/>
      <c r="F131" s="34"/>
      <c r="H131" s="80" t="s">
        <v>262</v>
      </c>
      <c r="I131" s="80"/>
      <c r="J131" s="80"/>
      <c r="K131" s="80"/>
      <c r="L131" s="80"/>
      <c r="M131" s="80"/>
      <c r="N131" s="80"/>
      <c r="O131" s="80"/>
      <c r="P131" s="80"/>
      <c r="Q131" s="80"/>
      <c r="R131" s="155" t="s">
        <v>263</v>
      </c>
      <c r="S131" s="155">
        <v>169176222</v>
      </c>
      <c r="T131" t="s">
        <v>1</v>
      </c>
      <c r="U131" s="80"/>
      <c r="V131" s="80"/>
      <c r="X131" s="34"/>
      <c r="Y131" s="34"/>
      <c r="Z131" s="34"/>
      <c r="AA131" s="34"/>
      <c r="AB131" s="34"/>
      <c r="AC131" s="34"/>
      <c r="AD131" s="34"/>
      <c r="AE131" s="34"/>
      <c r="AF131" s="34"/>
      <c r="AG131" s="34"/>
      <c r="AH131" s="34"/>
      <c r="AI131" s="34"/>
      <c r="AJ131" s="34"/>
      <c r="AK131" s="34"/>
      <c r="AL131" s="34"/>
      <c r="AM131" s="34"/>
      <c r="AN131" s="34"/>
      <c r="AO131" s="34"/>
      <c r="AP131" s="34"/>
      <c r="AQ131" s="34"/>
      <c r="AR131" s="34"/>
      <c r="AS131" s="34"/>
      <c r="AT131" s="34"/>
      <c r="AU131" s="34"/>
      <c r="AV131" s="34"/>
      <c r="AW131" s="34"/>
      <c r="AX131" s="34"/>
    </row>
    <row r="132" spans="1:50" ht="12" customHeight="1" x14ac:dyDescent="0.3">
      <c r="B132" s="251" t="s">
        <v>264</v>
      </c>
      <c r="C132" s="461"/>
      <c r="D132" s="461"/>
      <c r="E132" s="462"/>
      <c r="F132" s="34"/>
      <c r="H132" s="80" t="s">
        <v>265</v>
      </c>
      <c r="I132" s="80"/>
      <c r="J132" s="80"/>
      <c r="K132" s="80"/>
      <c r="L132" s="80"/>
      <c r="M132" s="80"/>
      <c r="N132" s="80"/>
      <c r="O132" s="80"/>
      <c r="P132" s="80"/>
      <c r="Q132" s="80"/>
      <c r="R132" s="155" t="s">
        <v>266</v>
      </c>
      <c r="S132" s="155">
        <v>271042320</v>
      </c>
      <c r="T132" t="s">
        <v>10</v>
      </c>
      <c r="U132" s="80"/>
      <c r="V132" s="80"/>
      <c r="X132" s="34"/>
      <c r="Y132" s="34"/>
      <c r="Z132" s="34"/>
      <c r="AA132" s="34"/>
      <c r="AB132" s="34"/>
      <c r="AC132" s="34"/>
      <c r="AD132" s="34"/>
      <c r="AE132" s="34"/>
      <c r="AF132" s="34"/>
      <c r="AG132" s="34"/>
      <c r="AH132" s="34"/>
      <c r="AI132" s="34"/>
      <c r="AJ132" s="34"/>
      <c r="AK132" s="34"/>
      <c r="AL132" s="34"/>
      <c r="AM132" s="34"/>
      <c r="AN132" s="34"/>
      <c r="AO132" s="34"/>
      <c r="AP132" s="34"/>
      <c r="AQ132" s="34"/>
      <c r="AR132" s="34"/>
      <c r="AS132" s="34"/>
      <c r="AT132" s="34"/>
      <c r="AU132" s="34"/>
      <c r="AV132" s="34"/>
      <c r="AW132" s="34"/>
      <c r="AX132" s="34"/>
    </row>
    <row r="133" spans="1:50" s="80" customFormat="1" ht="16.5" customHeight="1" x14ac:dyDescent="0.3">
      <c r="A133" s="34"/>
      <c r="B133" s="252" t="s">
        <v>267</v>
      </c>
      <c r="C133" s="463"/>
      <c r="D133" s="463"/>
      <c r="E133" s="464"/>
      <c r="F133" s="34"/>
      <c r="H133" s="80" t="s">
        <v>268</v>
      </c>
      <c r="R133" s="155" t="s">
        <v>269</v>
      </c>
      <c r="S133" s="155">
        <v>269814430</v>
      </c>
      <c r="T133" t="s">
        <v>1</v>
      </c>
      <c r="X133" s="34"/>
      <c r="Y133" s="34"/>
      <c r="Z133" s="34"/>
      <c r="AA133" s="34"/>
      <c r="AB133" s="34"/>
      <c r="AC133" s="34"/>
      <c r="AD133" s="34"/>
      <c r="AE133" s="34"/>
      <c r="AF133" s="34"/>
      <c r="AG133" s="34"/>
      <c r="AH133" s="34"/>
      <c r="AI133" s="34"/>
      <c r="AJ133" s="34"/>
      <c r="AK133" s="34"/>
      <c r="AL133" s="34"/>
      <c r="AM133" s="34"/>
      <c r="AN133" s="34"/>
      <c r="AO133" s="34"/>
      <c r="AP133" s="34"/>
      <c r="AQ133" s="34"/>
      <c r="AR133" s="34"/>
      <c r="AS133" s="34"/>
      <c r="AT133" s="34"/>
      <c r="AU133" s="34"/>
      <c r="AV133" s="34"/>
      <c r="AW133" s="34"/>
      <c r="AX133" s="34"/>
    </row>
    <row r="134" spans="1:50" s="80" customFormat="1" ht="40.5" customHeight="1" x14ac:dyDescent="0.3">
      <c r="A134" s="34"/>
      <c r="B134" s="253" t="s">
        <v>270</v>
      </c>
      <c r="C134" s="290" t="s">
        <v>271</v>
      </c>
      <c r="D134" s="291" t="s">
        <v>272</v>
      </c>
      <c r="E134" s="292" t="s">
        <v>273</v>
      </c>
      <c r="F134" s="34"/>
      <c r="R134" s="155" t="s">
        <v>274</v>
      </c>
      <c r="S134" s="155">
        <v>170535455</v>
      </c>
      <c r="T134" t="s">
        <v>1</v>
      </c>
      <c r="X134" s="34"/>
      <c r="Y134" s="34"/>
      <c r="Z134" s="34"/>
      <c r="AA134" s="34"/>
      <c r="AB134" s="34"/>
      <c r="AC134" s="34"/>
      <c r="AD134" s="34"/>
      <c r="AE134" s="34"/>
      <c r="AF134" s="34"/>
      <c r="AG134" s="34"/>
      <c r="AH134" s="34"/>
      <c r="AI134" s="34"/>
      <c r="AJ134" s="34"/>
      <c r="AK134" s="34"/>
      <c r="AL134" s="34"/>
      <c r="AM134" s="34"/>
      <c r="AN134" s="34"/>
      <c r="AO134" s="34"/>
      <c r="AP134" s="34"/>
      <c r="AQ134" s="34"/>
      <c r="AR134" s="34"/>
      <c r="AS134" s="34"/>
      <c r="AT134" s="34"/>
      <c r="AU134" s="34"/>
      <c r="AV134" s="34"/>
      <c r="AW134" s="34"/>
      <c r="AX134" s="34"/>
    </row>
    <row r="135" spans="1:50" s="80" customFormat="1" ht="14.4" x14ac:dyDescent="0.3">
      <c r="A135" s="34"/>
      <c r="B135" s="219" t="s">
        <v>275</v>
      </c>
      <c r="C135" s="14"/>
      <c r="D135" s="12"/>
      <c r="E135" s="309"/>
      <c r="F135" s="34"/>
      <c r="H135" s="80">
        <v>1</v>
      </c>
      <c r="R135" s="155" t="s">
        <v>276</v>
      </c>
      <c r="S135" s="155">
        <v>169845485</v>
      </c>
      <c r="T135" t="s">
        <v>1</v>
      </c>
      <c r="X135" s="34"/>
      <c r="Y135" s="34"/>
      <c r="Z135" s="34"/>
      <c r="AA135" s="34"/>
      <c r="AB135" s="34"/>
      <c r="AC135" s="34"/>
      <c r="AD135" s="34"/>
      <c r="AE135" s="34"/>
      <c r="AF135" s="34"/>
      <c r="AG135" s="34"/>
      <c r="AH135" s="34"/>
      <c r="AI135" s="34"/>
      <c r="AJ135" s="34"/>
      <c r="AK135" s="34"/>
      <c r="AL135" s="34"/>
      <c r="AM135" s="34"/>
      <c r="AN135" s="34"/>
      <c r="AO135" s="34"/>
      <c r="AP135" s="34"/>
      <c r="AQ135" s="34"/>
      <c r="AR135" s="34"/>
      <c r="AS135" s="34"/>
      <c r="AT135" s="34"/>
      <c r="AU135" s="34"/>
      <c r="AV135" s="34"/>
      <c r="AW135" s="34"/>
      <c r="AX135" s="34"/>
    </row>
    <row r="136" spans="1:50" s="80" customFormat="1" ht="14.4" x14ac:dyDescent="0.3">
      <c r="A136" s="34"/>
      <c r="B136" s="219" t="s">
        <v>277</v>
      </c>
      <c r="C136" s="10"/>
      <c r="D136" s="15"/>
      <c r="E136" s="309"/>
      <c r="F136" s="34"/>
      <c r="H136" s="80">
        <v>2</v>
      </c>
      <c r="R136" s="155" t="s">
        <v>278</v>
      </c>
      <c r="S136" s="155">
        <v>170759250</v>
      </c>
      <c r="T136" t="s">
        <v>12</v>
      </c>
      <c r="X136" s="34"/>
      <c r="Y136" s="34"/>
      <c r="Z136" s="34"/>
      <c r="AA136" s="34"/>
      <c r="AB136" s="34"/>
      <c r="AC136" s="34"/>
      <c r="AD136" s="34"/>
      <c r="AE136" s="34"/>
      <c r="AF136" s="34"/>
      <c r="AG136" s="34"/>
      <c r="AH136" s="34"/>
      <c r="AI136" s="34"/>
      <c r="AJ136" s="34"/>
      <c r="AK136" s="34"/>
      <c r="AL136" s="34"/>
      <c r="AM136" s="34"/>
      <c r="AN136" s="34"/>
      <c r="AO136" s="34"/>
      <c r="AP136" s="34"/>
      <c r="AQ136" s="34"/>
      <c r="AR136" s="34"/>
      <c r="AS136" s="34"/>
      <c r="AT136" s="34"/>
      <c r="AU136" s="34"/>
      <c r="AV136" s="34"/>
      <c r="AW136" s="34"/>
      <c r="AX136" s="34"/>
    </row>
    <row r="137" spans="1:50" s="80" customFormat="1" ht="15" customHeight="1" x14ac:dyDescent="0.3">
      <c r="A137" s="34"/>
      <c r="B137" s="219" t="s">
        <v>277</v>
      </c>
      <c r="C137" s="10"/>
      <c r="D137" s="15"/>
      <c r="E137" s="309"/>
      <c r="F137" s="34"/>
      <c r="H137" s="80">
        <v>3</v>
      </c>
      <c r="R137" s="155" t="s">
        <v>279</v>
      </c>
      <c r="S137" s="155">
        <v>170639781</v>
      </c>
      <c r="T137" t="s">
        <v>1</v>
      </c>
      <c r="X137" s="34"/>
      <c r="Y137" s="34"/>
      <c r="Z137" s="34"/>
      <c r="AA137" s="34"/>
      <c r="AB137" s="34"/>
      <c r="AC137" s="34"/>
      <c r="AD137" s="34"/>
      <c r="AE137" s="34"/>
      <c r="AF137" s="34"/>
      <c r="AG137" s="34"/>
      <c r="AH137" s="34"/>
      <c r="AI137" s="34"/>
      <c r="AJ137" s="34"/>
      <c r="AK137" s="34"/>
      <c r="AL137" s="34"/>
      <c r="AM137" s="34"/>
      <c r="AN137" s="34"/>
      <c r="AO137" s="34"/>
      <c r="AP137" s="34"/>
      <c r="AQ137" s="34"/>
      <c r="AR137" s="34"/>
      <c r="AS137" s="34"/>
      <c r="AT137" s="34"/>
      <c r="AU137" s="34"/>
      <c r="AV137" s="34"/>
      <c r="AW137" s="34"/>
      <c r="AX137" s="34"/>
    </row>
    <row r="138" spans="1:50" s="80" customFormat="1" ht="14.4" x14ac:dyDescent="0.3">
      <c r="A138" s="34"/>
      <c r="B138" s="219" t="s">
        <v>277</v>
      </c>
      <c r="C138" s="10"/>
      <c r="D138" s="15"/>
      <c r="E138" s="309"/>
      <c r="F138" s="34"/>
      <c r="H138" s="80">
        <v>4</v>
      </c>
      <c r="R138" s="155" t="s">
        <v>280</v>
      </c>
      <c r="S138" s="155">
        <v>170609076</v>
      </c>
      <c r="T138" t="s">
        <v>1</v>
      </c>
      <c r="X138" s="34"/>
      <c r="Y138" s="34"/>
      <c r="Z138" s="34"/>
      <c r="AA138" s="34"/>
      <c r="AB138" s="34"/>
      <c r="AC138" s="34"/>
      <c r="AD138" s="34"/>
      <c r="AE138" s="34"/>
      <c r="AF138" s="34"/>
      <c r="AG138" s="34"/>
      <c r="AH138" s="34"/>
      <c r="AI138" s="34"/>
      <c r="AJ138" s="34"/>
      <c r="AK138" s="34"/>
      <c r="AL138" s="34"/>
      <c r="AM138" s="34"/>
      <c r="AN138" s="34"/>
      <c r="AO138" s="34"/>
      <c r="AP138" s="34"/>
      <c r="AQ138" s="34"/>
      <c r="AR138" s="34"/>
      <c r="AS138" s="34"/>
      <c r="AT138" s="34"/>
      <c r="AU138" s="34"/>
      <c r="AV138" s="34"/>
      <c r="AW138" s="34"/>
      <c r="AX138" s="34"/>
    </row>
    <row r="139" spans="1:50" s="80" customFormat="1" ht="14.4" x14ac:dyDescent="0.3">
      <c r="A139" s="34"/>
      <c r="B139" s="219" t="s">
        <v>277</v>
      </c>
      <c r="C139" s="10"/>
      <c r="D139" s="15"/>
      <c r="E139" s="309"/>
      <c r="F139" s="34"/>
      <c r="H139" s="80">
        <v>5</v>
      </c>
      <c r="R139" s="155" t="s">
        <v>281</v>
      </c>
      <c r="S139" s="155">
        <v>271278580</v>
      </c>
      <c r="T139" t="s">
        <v>1</v>
      </c>
      <c r="X139" s="34"/>
      <c r="Y139" s="34"/>
      <c r="Z139" s="34"/>
      <c r="AA139" s="34"/>
      <c r="AB139" s="34"/>
      <c r="AC139" s="34"/>
      <c r="AD139" s="34"/>
      <c r="AE139" s="34"/>
      <c r="AF139" s="34"/>
      <c r="AG139" s="34"/>
      <c r="AH139" s="34"/>
      <c r="AI139" s="34"/>
      <c r="AJ139" s="34"/>
      <c r="AK139" s="34"/>
      <c r="AL139" s="34"/>
      <c r="AM139" s="34"/>
      <c r="AN139" s="34"/>
      <c r="AO139" s="34"/>
      <c r="AP139" s="34"/>
      <c r="AQ139" s="34"/>
      <c r="AR139" s="34"/>
      <c r="AS139" s="34"/>
      <c r="AT139" s="34"/>
      <c r="AU139" s="34"/>
      <c r="AV139" s="34"/>
      <c r="AW139" s="34"/>
      <c r="AX139" s="34"/>
    </row>
    <row r="140" spans="1:50" s="80" customFormat="1" ht="14.4" x14ac:dyDescent="0.3">
      <c r="A140" s="34"/>
      <c r="B140" s="219" t="s">
        <v>277</v>
      </c>
      <c r="C140" s="10"/>
      <c r="D140" s="15"/>
      <c r="E140" s="309"/>
      <c r="F140" s="34"/>
      <c r="H140" s="80">
        <v>6</v>
      </c>
      <c r="R140" s="155" t="s">
        <v>282</v>
      </c>
      <c r="S140" s="155">
        <v>171444859</v>
      </c>
      <c r="T140" t="s">
        <v>1</v>
      </c>
      <c r="X140" s="34"/>
      <c r="Y140" s="34"/>
      <c r="Z140" s="34"/>
      <c r="AA140" s="34"/>
      <c r="AB140" s="34"/>
      <c r="AC140" s="34"/>
      <c r="AD140" s="34"/>
      <c r="AE140" s="34"/>
      <c r="AF140" s="34"/>
      <c r="AG140" s="34"/>
      <c r="AH140" s="34"/>
      <c r="AI140" s="34"/>
      <c r="AJ140" s="34"/>
      <c r="AK140" s="34"/>
      <c r="AL140" s="34"/>
      <c r="AM140" s="34"/>
      <c r="AN140" s="34"/>
      <c r="AO140" s="34"/>
      <c r="AP140" s="34"/>
      <c r="AQ140" s="34"/>
      <c r="AR140" s="34"/>
      <c r="AS140" s="34"/>
      <c r="AT140" s="34"/>
      <c r="AU140" s="34"/>
      <c r="AV140" s="34"/>
      <c r="AW140" s="34"/>
      <c r="AX140" s="34"/>
    </row>
    <row r="141" spans="1:50" s="80" customFormat="1" ht="14.4" x14ac:dyDescent="0.3">
      <c r="A141" s="34"/>
      <c r="B141" s="219" t="s">
        <v>277</v>
      </c>
      <c r="C141" s="10"/>
      <c r="D141" s="15"/>
      <c r="E141" s="309"/>
      <c r="F141" s="34"/>
      <c r="H141" s="80">
        <v>7</v>
      </c>
      <c r="R141" s="155" t="s">
        <v>283</v>
      </c>
      <c r="S141" s="155">
        <v>171265176</v>
      </c>
      <c r="T141" t="s">
        <v>1</v>
      </c>
      <c r="X141" s="34"/>
      <c r="Y141" s="34"/>
      <c r="Z141" s="34"/>
      <c r="AA141" s="34"/>
      <c r="AB141" s="34"/>
      <c r="AC141" s="34"/>
      <c r="AD141" s="34"/>
      <c r="AE141" s="34"/>
      <c r="AF141" s="34"/>
      <c r="AG141" s="34"/>
      <c r="AH141" s="34"/>
      <c r="AI141" s="34"/>
      <c r="AJ141" s="34"/>
      <c r="AK141" s="34"/>
      <c r="AL141" s="34"/>
      <c r="AM141" s="34"/>
      <c r="AN141" s="34"/>
      <c r="AO141" s="34"/>
      <c r="AP141" s="34"/>
      <c r="AQ141" s="34"/>
      <c r="AR141" s="34"/>
      <c r="AS141" s="34"/>
      <c r="AT141" s="34"/>
      <c r="AU141" s="34"/>
      <c r="AV141" s="34"/>
      <c r="AW141" s="34"/>
      <c r="AX141" s="34"/>
    </row>
    <row r="142" spans="1:50" s="80" customFormat="1" ht="14.4" x14ac:dyDescent="0.3">
      <c r="A142" s="34"/>
      <c r="B142" s="219" t="s">
        <v>277</v>
      </c>
      <c r="C142" s="10"/>
      <c r="D142" s="15"/>
      <c r="E142" s="309"/>
      <c r="F142" s="34"/>
      <c r="H142" s="80">
        <v>8</v>
      </c>
      <c r="R142" s="155" t="s">
        <v>284</v>
      </c>
      <c r="S142" s="155">
        <v>172412113</v>
      </c>
      <c r="T142" t="s">
        <v>1</v>
      </c>
      <c r="X142" s="34"/>
      <c r="Y142" s="34"/>
      <c r="Z142" s="34"/>
      <c r="AA142" s="34"/>
      <c r="AB142" s="34"/>
      <c r="AC142" s="34"/>
      <c r="AD142" s="34"/>
      <c r="AE142" s="34"/>
      <c r="AF142" s="34"/>
      <c r="AG142" s="34"/>
      <c r="AH142" s="34"/>
      <c r="AI142" s="34"/>
      <c r="AJ142" s="34"/>
      <c r="AK142" s="34"/>
      <c r="AL142" s="34"/>
      <c r="AM142" s="34"/>
      <c r="AN142" s="34"/>
      <c r="AO142" s="34"/>
      <c r="AP142" s="34"/>
      <c r="AQ142" s="34"/>
      <c r="AR142" s="34"/>
      <c r="AS142" s="34"/>
      <c r="AT142" s="34"/>
      <c r="AU142" s="34"/>
      <c r="AV142" s="34"/>
      <c r="AW142" s="34"/>
      <c r="AX142" s="34"/>
    </row>
    <row r="143" spans="1:50" s="80" customFormat="1" ht="14.4" x14ac:dyDescent="0.3">
      <c r="A143" s="34"/>
      <c r="B143" s="219" t="s">
        <v>277</v>
      </c>
      <c r="C143" s="10"/>
      <c r="D143" s="15"/>
      <c r="E143" s="309"/>
      <c r="F143" s="34"/>
      <c r="H143" s="80">
        <v>8</v>
      </c>
      <c r="R143" s="155" t="s">
        <v>285</v>
      </c>
      <c r="S143" s="155">
        <v>172380181</v>
      </c>
      <c r="T143" t="s">
        <v>1</v>
      </c>
      <c r="X143" s="34"/>
      <c r="Y143" s="34"/>
      <c r="Z143" s="34"/>
      <c r="AA143" s="34"/>
      <c r="AB143" s="34"/>
      <c r="AC143" s="34"/>
      <c r="AD143" s="34"/>
      <c r="AE143" s="34"/>
      <c r="AF143" s="34"/>
      <c r="AG143" s="34"/>
      <c r="AH143" s="34"/>
      <c r="AI143" s="34"/>
      <c r="AJ143" s="34"/>
      <c r="AK143" s="34"/>
      <c r="AL143" s="34"/>
      <c r="AM143" s="34"/>
      <c r="AN143" s="34"/>
      <c r="AO143" s="34"/>
      <c r="AP143" s="34"/>
      <c r="AQ143" s="34"/>
      <c r="AR143" s="34"/>
      <c r="AS143" s="34"/>
      <c r="AT143" s="34"/>
      <c r="AU143" s="34"/>
      <c r="AV143" s="34"/>
      <c r="AW143" s="34"/>
      <c r="AX143" s="34"/>
    </row>
    <row r="144" spans="1:50" s="80" customFormat="1" ht="14.4" x14ac:dyDescent="0.3">
      <c r="A144" s="34"/>
      <c r="B144" s="219" t="s">
        <v>277</v>
      </c>
      <c r="C144" s="10"/>
      <c r="D144" s="15"/>
      <c r="E144" s="309"/>
      <c r="F144" s="34"/>
      <c r="H144" s="80">
        <v>9</v>
      </c>
      <c r="R144" s="155" t="s">
        <v>286</v>
      </c>
      <c r="S144" s="155">
        <v>172247665</v>
      </c>
      <c r="T144" t="s">
        <v>1</v>
      </c>
      <c r="X144" s="34"/>
      <c r="Y144" s="34"/>
      <c r="Z144" s="34"/>
      <c r="AA144" s="34"/>
      <c r="AB144" s="34"/>
      <c r="AC144" s="34"/>
      <c r="AD144" s="34"/>
      <c r="AE144" s="34"/>
      <c r="AF144" s="34"/>
      <c r="AG144" s="34"/>
      <c r="AH144" s="34"/>
      <c r="AI144" s="34"/>
      <c r="AJ144" s="34"/>
      <c r="AK144" s="34"/>
      <c r="AL144" s="34"/>
      <c r="AM144" s="34"/>
      <c r="AN144" s="34"/>
      <c r="AO144" s="34"/>
      <c r="AP144" s="34"/>
      <c r="AQ144" s="34"/>
      <c r="AR144" s="34"/>
      <c r="AS144" s="34"/>
      <c r="AT144" s="34"/>
      <c r="AU144" s="34"/>
      <c r="AV144" s="34"/>
      <c r="AW144" s="34"/>
      <c r="AX144" s="34"/>
    </row>
    <row r="145" spans="1:50" s="80" customFormat="1" ht="14.4" x14ac:dyDescent="0.3">
      <c r="A145" s="34"/>
      <c r="B145" s="219" t="s">
        <v>277</v>
      </c>
      <c r="C145" s="10"/>
      <c r="D145" s="15"/>
      <c r="E145" s="309"/>
      <c r="F145" s="34"/>
      <c r="H145" s="80">
        <v>10</v>
      </c>
      <c r="R145" s="155" t="s">
        <v>287</v>
      </c>
      <c r="S145" s="155">
        <v>172208281</v>
      </c>
      <c r="T145" t="s">
        <v>1</v>
      </c>
      <c r="X145" s="34"/>
      <c r="Y145" s="34"/>
      <c r="Z145" s="34"/>
      <c r="AA145" s="34"/>
      <c r="AB145" s="34"/>
      <c r="AC145" s="34"/>
      <c r="AD145" s="34"/>
      <c r="AE145" s="34"/>
      <c r="AF145" s="34"/>
      <c r="AG145" s="34"/>
      <c r="AH145" s="34"/>
      <c r="AI145" s="34"/>
      <c r="AJ145" s="34"/>
      <c r="AK145" s="34"/>
      <c r="AL145" s="34"/>
      <c r="AM145" s="34"/>
      <c r="AN145" s="34"/>
      <c r="AO145" s="34"/>
      <c r="AP145" s="34"/>
      <c r="AQ145" s="34"/>
      <c r="AR145" s="34"/>
      <c r="AS145" s="34"/>
      <c r="AT145" s="34"/>
      <c r="AU145" s="34"/>
      <c r="AV145" s="34"/>
      <c r="AW145" s="34"/>
      <c r="AX145" s="34"/>
    </row>
    <row r="146" spans="1:50" s="80" customFormat="1" ht="14.4" x14ac:dyDescent="0.3">
      <c r="A146" s="34"/>
      <c r="B146" s="219" t="s">
        <v>277</v>
      </c>
      <c r="C146" s="10"/>
      <c r="D146" s="15"/>
      <c r="E146" s="309"/>
      <c r="F146" s="34"/>
      <c r="H146" s="80">
        <v>11</v>
      </c>
      <c r="R146" s="155" t="s">
        <v>288</v>
      </c>
      <c r="S146" s="155">
        <v>171668992</v>
      </c>
      <c r="T146" t="s">
        <v>1</v>
      </c>
      <c r="X146" s="34"/>
      <c r="Y146" s="34"/>
      <c r="Z146" s="34"/>
      <c r="AA146" s="34"/>
      <c r="AB146" s="34"/>
      <c r="AC146" s="34"/>
      <c r="AD146" s="34"/>
      <c r="AE146" s="34"/>
      <c r="AF146" s="34"/>
      <c r="AG146" s="34"/>
      <c r="AH146" s="34"/>
      <c r="AI146" s="34"/>
      <c r="AJ146" s="34"/>
      <c r="AK146" s="34"/>
      <c r="AL146" s="34"/>
      <c r="AM146" s="34"/>
      <c r="AN146" s="34"/>
      <c r="AO146" s="34"/>
      <c r="AP146" s="34"/>
      <c r="AQ146" s="34"/>
      <c r="AR146" s="34"/>
      <c r="AS146" s="34"/>
      <c r="AT146" s="34"/>
      <c r="AU146" s="34"/>
      <c r="AV146" s="34"/>
      <c r="AW146" s="34"/>
      <c r="AX146" s="34"/>
    </row>
    <row r="147" spans="1:50" s="80" customFormat="1" ht="14.4" x14ac:dyDescent="0.3">
      <c r="A147" s="34"/>
      <c r="B147" s="219" t="s">
        <v>277</v>
      </c>
      <c r="C147" s="10"/>
      <c r="D147" s="15"/>
      <c r="E147" s="309"/>
      <c r="F147" s="34"/>
      <c r="R147" s="155" t="s">
        <v>289</v>
      </c>
      <c r="S147" s="155">
        <v>173741535</v>
      </c>
      <c r="T147" t="s">
        <v>1</v>
      </c>
      <c r="X147" s="34"/>
      <c r="Y147" s="34"/>
      <c r="Z147" s="34"/>
      <c r="AA147" s="34"/>
      <c r="AB147" s="34"/>
      <c r="AC147" s="34"/>
      <c r="AD147" s="34"/>
      <c r="AE147" s="34"/>
      <c r="AF147" s="34"/>
      <c r="AG147" s="34"/>
      <c r="AH147" s="34"/>
      <c r="AI147" s="34"/>
      <c r="AJ147" s="34"/>
      <c r="AK147" s="34"/>
      <c r="AL147" s="34"/>
      <c r="AM147" s="34"/>
      <c r="AN147" s="34"/>
      <c r="AO147" s="34"/>
      <c r="AP147" s="34"/>
      <c r="AQ147" s="34"/>
      <c r="AR147" s="34"/>
      <c r="AS147" s="34"/>
      <c r="AT147" s="34"/>
      <c r="AU147" s="34"/>
      <c r="AV147" s="34"/>
      <c r="AW147" s="34"/>
      <c r="AX147" s="34"/>
    </row>
    <row r="148" spans="1:50" s="80" customFormat="1" ht="14.4" x14ac:dyDescent="0.3">
      <c r="A148" s="34"/>
      <c r="B148" s="219" t="s">
        <v>277</v>
      </c>
      <c r="C148" s="10"/>
      <c r="D148" s="15"/>
      <c r="E148" s="309"/>
      <c r="F148" s="34"/>
      <c r="R148" s="155" t="s">
        <v>290</v>
      </c>
      <c r="S148" s="155">
        <v>173053453</v>
      </c>
      <c r="T148" t="s">
        <v>1</v>
      </c>
      <c r="X148" s="34"/>
      <c r="Y148" s="34"/>
      <c r="Z148" s="34"/>
      <c r="AA148" s="34"/>
      <c r="AB148" s="34"/>
      <c r="AC148" s="34"/>
      <c r="AD148" s="34"/>
      <c r="AE148" s="34"/>
      <c r="AF148" s="34"/>
      <c r="AG148" s="34"/>
      <c r="AH148" s="34"/>
      <c r="AI148" s="34"/>
      <c r="AJ148" s="34"/>
      <c r="AK148" s="34"/>
      <c r="AL148" s="34"/>
      <c r="AM148" s="34"/>
      <c r="AN148" s="34"/>
      <c r="AO148" s="34"/>
      <c r="AP148" s="34"/>
      <c r="AQ148" s="34"/>
      <c r="AR148" s="34"/>
      <c r="AS148" s="34"/>
      <c r="AT148" s="34"/>
      <c r="AU148" s="34"/>
      <c r="AV148" s="34"/>
      <c r="AW148" s="34"/>
      <c r="AX148" s="34"/>
    </row>
    <row r="149" spans="1:50" s="80" customFormat="1" ht="14.4" x14ac:dyDescent="0.3">
      <c r="A149" s="34"/>
      <c r="B149" s="219" t="s">
        <v>277</v>
      </c>
      <c r="C149" s="10"/>
      <c r="D149" s="15"/>
      <c r="E149" s="309"/>
      <c r="F149" s="34"/>
      <c r="H149" s="80" t="s">
        <v>291</v>
      </c>
      <c r="R149" s="155" t="s">
        <v>292</v>
      </c>
      <c r="S149" s="155">
        <v>173001047</v>
      </c>
      <c r="T149" t="s">
        <v>12</v>
      </c>
      <c r="X149" s="34"/>
      <c r="Y149" s="34"/>
      <c r="Z149" s="34"/>
      <c r="AA149" s="34"/>
      <c r="AB149" s="34"/>
      <c r="AC149" s="34"/>
      <c r="AD149" s="34"/>
      <c r="AE149" s="34"/>
      <c r="AF149" s="34"/>
      <c r="AG149" s="34"/>
      <c r="AH149" s="34"/>
      <c r="AI149" s="34"/>
      <c r="AJ149" s="34"/>
      <c r="AK149" s="34"/>
      <c r="AL149" s="34"/>
      <c r="AM149" s="34"/>
      <c r="AN149" s="34"/>
      <c r="AO149" s="34"/>
      <c r="AP149" s="34"/>
      <c r="AQ149" s="34"/>
      <c r="AR149" s="34"/>
      <c r="AS149" s="34"/>
      <c r="AT149" s="34"/>
      <c r="AU149" s="34"/>
      <c r="AV149" s="34"/>
      <c r="AW149" s="34"/>
      <c r="AX149" s="34"/>
    </row>
    <row r="150" spans="1:50" s="80" customFormat="1" ht="21.75" customHeight="1" x14ac:dyDescent="0.3">
      <c r="A150" s="34"/>
      <c r="B150" s="249"/>
      <c r="C150" s="11"/>
      <c r="D150" s="11"/>
      <c r="E150" s="241"/>
      <c r="F150" s="34"/>
      <c r="H150" s="80" t="s">
        <v>293</v>
      </c>
      <c r="R150" s="155" t="s">
        <v>294</v>
      </c>
      <c r="S150" s="155">
        <v>173000664</v>
      </c>
      <c r="T150" t="s">
        <v>12</v>
      </c>
      <c r="X150" s="34"/>
      <c r="Y150" s="34"/>
      <c r="Z150" s="34"/>
      <c r="AA150" s="34"/>
      <c r="AB150" s="34"/>
      <c r="AC150" s="34"/>
      <c r="AD150" s="34"/>
      <c r="AE150" s="34"/>
      <c r="AF150" s="34"/>
      <c r="AG150" s="34"/>
      <c r="AH150" s="34"/>
      <c r="AI150" s="34"/>
      <c r="AJ150" s="34"/>
      <c r="AK150" s="34"/>
      <c r="AL150" s="34"/>
      <c r="AM150" s="34"/>
      <c r="AN150" s="34"/>
      <c r="AO150" s="34"/>
      <c r="AP150" s="34"/>
      <c r="AQ150" s="34"/>
      <c r="AR150" s="34"/>
      <c r="AS150" s="34"/>
      <c r="AT150" s="34"/>
      <c r="AU150" s="34"/>
      <c r="AV150" s="34"/>
      <c r="AW150" s="34"/>
      <c r="AX150" s="34"/>
    </row>
    <row r="151" spans="1:50" s="80" customFormat="1" ht="14.4" x14ac:dyDescent="0.3">
      <c r="A151" s="34"/>
      <c r="B151" s="249" t="s">
        <v>295</v>
      </c>
      <c r="C151" s="301" t="str">
        <f>IF(COUNTA(C155:C169)=0,"nėra",COUNTA(C155:C169))</f>
        <v>nėra</v>
      </c>
      <c r="D151" s="71"/>
      <c r="E151" s="250"/>
      <c r="F151" s="34"/>
      <c r="H151" s="80" t="s">
        <v>296</v>
      </c>
      <c r="R151" s="155" t="s">
        <v>297</v>
      </c>
      <c r="S151" s="155">
        <v>273889830</v>
      </c>
      <c r="T151" t="s">
        <v>1</v>
      </c>
      <c r="X151" s="34"/>
      <c r="Y151" s="34"/>
      <c r="Z151" s="34"/>
      <c r="AA151" s="34"/>
      <c r="AB151" s="34"/>
      <c r="AC151" s="34"/>
      <c r="AD151" s="34"/>
      <c r="AE151" s="34"/>
      <c r="AF151" s="34"/>
      <c r="AG151" s="34"/>
      <c r="AH151" s="34"/>
      <c r="AI151" s="34"/>
      <c r="AJ151" s="34"/>
      <c r="AK151" s="34"/>
      <c r="AL151" s="34"/>
      <c r="AM151" s="34"/>
      <c r="AN151" s="34"/>
      <c r="AO151" s="34"/>
      <c r="AP151" s="34"/>
      <c r="AQ151" s="34"/>
      <c r="AR151" s="34"/>
      <c r="AS151" s="34"/>
      <c r="AT151" s="34"/>
      <c r="AU151" s="34"/>
      <c r="AV151" s="34"/>
      <c r="AW151" s="34"/>
      <c r="AX151" s="34"/>
    </row>
    <row r="152" spans="1:50" s="80" customFormat="1" ht="15" customHeight="1" x14ac:dyDescent="0.3">
      <c r="A152" s="34"/>
      <c r="B152" s="251" t="s">
        <v>298</v>
      </c>
      <c r="C152" s="461"/>
      <c r="D152" s="461"/>
      <c r="E152" s="462"/>
      <c r="F152" s="34"/>
      <c r="H152" s="80" t="s">
        <v>299</v>
      </c>
      <c r="R152" s="155" t="s">
        <v>300</v>
      </c>
      <c r="S152" s="155">
        <v>173820527</v>
      </c>
      <c r="T152" t="s">
        <v>1</v>
      </c>
      <c r="X152" s="34"/>
      <c r="Y152" s="34"/>
      <c r="Z152" s="34"/>
      <c r="AA152" s="34"/>
      <c r="AB152" s="34"/>
      <c r="AC152" s="34"/>
      <c r="AD152" s="34"/>
      <c r="AE152" s="34"/>
      <c r="AF152" s="34"/>
      <c r="AG152" s="34"/>
      <c r="AH152" s="34"/>
      <c r="AI152" s="34"/>
      <c r="AJ152" s="34"/>
      <c r="AK152" s="34"/>
      <c r="AL152" s="34"/>
      <c r="AM152" s="34"/>
      <c r="AN152" s="34"/>
      <c r="AO152" s="34"/>
      <c r="AP152" s="34"/>
      <c r="AQ152" s="34"/>
      <c r="AR152" s="34"/>
      <c r="AS152" s="34"/>
      <c r="AT152" s="34"/>
      <c r="AU152" s="34"/>
      <c r="AV152" s="34"/>
      <c r="AW152" s="34"/>
      <c r="AX152" s="34"/>
    </row>
    <row r="153" spans="1:50" s="80" customFormat="1" ht="23.25" customHeight="1" x14ac:dyDescent="0.3">
      <c r="A153" s="34"/>
      <c r="B153" s="252" t="s">
        <v>301</v>
      </c>
      <c r="C153" s="461"/>
      <c r="D153" s="461"/>
      <c r="E153" s="462"/>
      <c r="F153" s="34"/>
      <c r="R153" s="155" t="s">
        <v>302</v>
      </c>
      <c r="S153" s="155">
        <v>173935878</v>
      </c>
      <c r="T153" t="s">
        <v>1</v>
      </c>
      <c r="X153" s="34"/>
      <c r="Y153" s="34"/>
      <c r="Z153" s="34"/>
      <c r="AA153" s="34"/>
      <c r="AB153" s="34"/>
      <c r="AC153" s="34"/>
      <c r="AD153" s="34"/>
      <c r="AE153" s="34"/>
      <c r="AF153" s="34"/>
      <c r="AG153" s="34"/>
      <c r="AH153" s="34"/>
      <c r="AI153" s="34"/>
      <c r="AJ153" s="34"/>
      <c r="AK153" s="34"/>
      <c r="AL153" s="34"/>
      <c r="AM153" s="34"/>
      <c r="AN153" s="34"/>
      <c r="AO153" s="34"/>
      <c r="AP153" s="34"/>
      <c r="AQ153" s="34"/>
      <c r="AR153" s="34"/>
      <c r="AS153" s="34"/>
      <c r="AT153" s="34"/>
      <c r="AU153" s="34"/>
      <c r="AV153" s="34"/>
      <c r="AW153" s="34"/>
      <c r="AX153" s="34"/>
    </row>
    <row r="154" spans="1:50" s="80" customFormat="1" ht="37.5" customHeight="1" x14ac:dyDescent="0.3">
      <c r="A154" s="34"/>
      <c r="B154" s="253" t="s">
        <v>303</v>
      </c>
      <c r="C154" s="290" t="s">
        <v>271</v>
      </c>
      <c r="D154" s="291" t="s">
        <v>272</v>
      </c>
      <c r="E154" s="292" t="s">
        <v>273</v>
      </c>
      <c r="F154" s="34"/>
      <c r="R154" s="155" t="s">
        <v>304</v>
      </c>
      <c r="S154" s="155">
        <v>174409393</v>
      </c>
      <c r="T154" t="s">
        <v>1</v>
      </c>
      <c r="X154" s="34"/>
      <c r="Y154" s="34"/>
      <c r="Z154" s="34"/>
      <c r="AA154" s="34"/>
      <c r="AB154" s="34"/>
      <c r="AC154" s="34"/>
      <c r="AD154" s="34"/>
      <c r="AE154" s="34"/>
      <c r="AF154" s="34"/>
      <c r="AG154" s="34"/>
      <c r="AH154" s="34"/>
      <c r="AI154" s="34"/>
      <c r="AJ154" s="34"/>
      <c r="AK154" s="34"/>
      <c r="AL154" s="34"/>
      <c r="AM154" s="34"/>
      <c r="AN154" s="34"/>
      <c r="AO154" s="34"/>
      <c r="AP154" s="34"/>
      <c r="AQ154" s="34"/>
      <c r="AR154" s="34"/>
      <c r="AS154" s="34"/>
      <c r="AT154" s="34"/>
      <c r="AU154" s="34"/>
      <c r="AV154" s="34"/>
      <c r="AW154" s="34"/>
      <c r="AX154" s="34"/>
    </row>
    <row r="155" spans="1:50" s="80" customFormat="1" ht="14.4" x14ac:dyDescent="0.3">
      <c r="A155" s="34"/>
      <c r="B155" s="219" t="s">
        <v>305</v>
      </c>
      <c r="C155" s="10"/>
      <c r="D155" s="12"/>
      <c r="E155" s="319"/>
      <c r="F155" s="34"/>
      <c r="R155" s="155" t="s">
        <v>306</v>
      </c>
      <c r="S155" s="155">
        <v>174264880</v>
      </c>
      <c r="T155" t="s">
        <v>1</v>
      </c>
      <c r="X155" s="34"/>
      <c r="Y155" s="34"/>
      <c r="Z155" s="34"/>
      <c r="AA155" s="34"/>
      <c r="AB155" s="34"/>
      <c r="AC155" s="34"/>
      <c r="AD155" s="34"/>
      <c r="AE155" s="34"/>
      <c r="AF155" s="34"/>
      <c r="AG155" s="34"/>
      <c r="AH155" s="34"/>
      <c r="AI155" s="34"/>
      <c r="AJ155" s="34"/>
      <c r="AK155" s="34"/>
      <c r="AL155" s="34"/>
      <c r="AM155" s="34"/>
      <c r="AN155" s="34"/>
      <c r="AO155" s="34"/>
      <c r="AP155" s="34"/>
      <c r="AQ155" s="34"/>
      <c r="AR155" s="34"/>
      <c r="AS155" s="34"/>
      <c r="AT155" s="34"/>
      <c r="AU155" s="34"/>
      <c r="AV155" s="34"/>
      <c r="AW155" s="34"/>
      <c r="AX155" s="34"/>
    </row>
    <row r="156" spans="1:50" s="80" customFormat="1" ht="14.4" x14ac:dyDescent="0.3">
      <c r="A156" s="34"/>
      <c r="B156" s="219" t="s">
        <v>307</v>
      </c>
      <c r="C156" s="10"/>
      <c r="D156" s="15"/>
      <c r="E156" s="319"/>
      <c r="F156" s="34"/>
      <c r="R156" s="155" t="s">
        <v>308</v>
      </c>
      <c r="S156" s="155">
        <v>174273897</v>
      </c>
      <c r="T156" t="s">
        <v>1</v>
      </c>
      <c r="X156" s="34"/>
      <c r="Y156" s="34"/>
      <c r="Z156" s="34"/>
      <c r="AA156" s="34"/>
      <c r="AB156" s="34"/>
      <c r="AC156" s="34"/>
      <c r="AD156" s="34"/>
      <c r="AE156" s="34"/>
      <c r="AF156" s="34"/>
      <c r="AG156" s="34"/>
      <c r="AH156" s="34"/>
      <c r="AI156" s="34"/>
      <c r="AJ156" s="34"/>
      <c r="AK156" s="34"/>
      <c r="AL156" s="34"/>
      <c r="AM156" s="34"/>
      <c r="AN156" s="34"/>
      <c r="AO156" s="34"/>
      <c r="AP156" s="34"/>
      <c r="AQ156" s="34"/>
      <c r="AR156" s="34"/>
      <c r="AS156" s="34"/>
      <c r="AT156" s="34"/>
      <c r="AU156" s="34"/>
      <c r="AV156" s="34"/>
      <c r="AW156" s="34"/>
      <c r="AX156" s="34"/>
    </row>
    <row r="157" spans="1:50" s="80" customFormat="1" ht="14.4" x14ac:dyDescent="0.3">
      <c r="A157" s="34"/>
      <c r="B157" s="219" t="s">
        <v>307</v>
      </c>
      <c r="C157" s="10"/>
      <c r="D157" s="15"/>
      <c r="E157" s="319"/>
      <c r="F157" s="34"/>
      <c r="R157" s="155" t="s">
        <v>309</v>
      </c>
      <c r="S157" s="155">
        <v>174206197</v>
      </c>
      <c r="T157" t="s">
        <v>1</v>
      </c>
      <c r="X157" s="34"/>
      <c r="Y157" s="34"/>
      <c r="Z157" s="34"/>
      <c r="AA157" s="34"/>
      <c r="AB157" s="34"/>
      <c r="AC157" s="34"/>
      <c r="AD157" s="34"/>
      <c r="AE157" s="34"/>
      <c r="AF157" s="34"/>
      <c r="AG157" s="34"/>
      <c r="AH157" s="34"/>
      <c r="AI157" s="34"/>
      <c r="AJ157" s="34"/>
      <c r="AK157" s="34"/>
      <c r="AL157" s="34"/>
      <c r="AM157" s="34"/>
      <c r="AN157" s="34"/>
      <c r="AO157" s="34"/>
      <c r="AP157" s="34"/>
      <c r="AQ157" s="34"/>
      <c r="AR157" s="34"/>
      <c r="AS157" s="34"/>
      <c r="AT157" s="34"/>
      <c r="AU157" s="34"/>
      <c r="AV157" s="34"/>
      <c r="AW157" s="34"/>
      <c r="AX157" s="34"/>
    </row>
    <row r="158" spans="1:50" s="80" customFormat="1" ht="14.4" x14ac:dyDescent="0.3">
      <c r="A158" s="34"/>
      <c r="B158" s="219" t="s">
        <v>307</v>
      </c>
      <c r="C158" s="10"/>
      <c r="D158" s="15"/>
      <c r="E158" s="319"/>
      <c r="F158" s="34"/>
      <c r="R158" s="155" t="s">
        <v>310</v>
      </c>
      <c r="S158" s="155">
        <v>174919318</v>
      </c>
      <c r="T158" t="s">
        <v>1</v>
      </c>
      <c r="X158" s="34"/>
      <c r="Y158" s="34"/>
      <c r="Z158" s="34"/>
      <c r="AA158" s="34"/>
      <c r="AB158" s="34"/>
      <c r="AC158" s="34"/>
      <c r="AD158" s="34"/>
      <c r="AE158" s="34"/>
      <c r="AF158" s="34"/>
      <c r="AG158" s="34"/>
      <c r="AH158" s="34"/>
      <c r="AI158" s="34"/>
      <c r="AJ158" s="34"/>
      <c r="AK158" s="34"/>
      <c r="AL158" s="34"/>
      <c r="AM158" s="34"/>
      <c r="AN158" s="34"/>
      <c r="AO158" s="34"/>
      <c r="AP158" s="34"/>
      <c r="AQ158" s="34"/>
      <c r="AR158" s="34"/>
      <c r="AS158" s="34"/>
      <c r="AT158" s="34"/>
      <c r="AU158" s="34"/>
      <c r="AV158" s="34"/>
      <c r="AW158" s="34"/>
      <c r="AX158" s="34"/>
    </row>
    <row r="159" spans="1:50" s="80" customFormat="1" ht="14.4" x14ac:dyDescent="0.3">
      <c r="A159" s="34"/>
      <c r="B159" s="219" t="s">
        <v>307</v>
      </c>
      <c r="C159" s="10"/>
      <c r="D159" s="15"/>
      <c r="E159" s="319"/>
      <c r="F159" s="34"/>
      <c r="R159" s="155" t="s">
        <v>311</v>
      </c>
      <c r="S159" s="155">
        <v>174992914</v>
      </c>
      <c r="T159" t="s">
        <v>1</v>
      </c>
      <c r="X159" s="34"/>
      <c r="Y159" s="34"/>
      <c r="Z159" s="34"/>
      <c r="AA159" s="34"/>
      <c r="AB159" s="34"/>
      <c r="AC159" s="34"/>
      <c r="AD159" s="34"/>
      <c r="AE159" s="34"/>
      <c r="AF159" s="34"/>
      <c r="AG159" s="34"/>
      <c r="AH159" s="34"/>
      <c r="AI159" s="34"/>
      <c r="AJ159" s="34"/>
      <c r="AK159" s="34"/>
      <c r="AL159" s="34"/>
      <c r="AM159" s="34"/>
      <c r="AN159" s="34"/>
      <c r="AO159" s="34"/>
      <c r="AP159" s="34"/>
      <c r="AQ159" s="34"/>
      <c r="AR159" s="34"/>
      <c r="AS159" s="34"/>
      <c r="AT159" s="34"/>
      <c r="AU159" s="34"/>
      <c r="AV159" s="34"/>
      <c r="AW159" s="34"/>
      <c r="AX159" s="34"/>
    </row>
    <row r="160" spans="1:50" s="80" customFormat="1" ht="14.4" x14ac:dyDescent="0.3">
      <c r="A160" s="34"/>
      <c r="B160" s="219" t="s">
        <v>307</v>
      </c>
      <c r="C160" s="10"/>
      <c r="D160" s="15"/>
      <c r="E160" s="319"/>
      <c r="F160" s="34"/>
      <c r="R160" s="155" t="s">
        <v>312</v>
      </c>
      <c r="S160" s="155">
        <v>174907725</v>
      </c>
      <c r="T160" t="s">
        <v>1</v>
      </c>
      <c r="X160" s="34"/>
      <c r="Y160" s="34"/>
      <c r="Z160" s="34"/>
      <c r="AA160" s="34"/>
      <c r="AB160" s="34"/>
      <c r="AC160" s="34"/>
      <c r="AD160" s="34"/>
      <c r="AE160" s="34"/>
      <c r="AF160" s="34"/>
      <c r="AG160" s="34"/>
      <c r="AH160" s="34"/>
      <c r="AI160" s="34"/>
      <c r="AJ160" s="34"/>
      <c r="AK160" s="34"/>
      <c r="AL160" s="34"/>
      <c r="AM160" s="34"/>
      <c r="AN160" s="34"/>
      <c r="AO160" s="34"/>
      <c r="AP160" s="34"/>
      <c r="AQ160" s="34"/>
      <c r="AR160" s="34"/>
      <c r="AS160" s="34"/>
      <c r="AT160" s="34"/>
      <c r="AU160" s="34"/>
      <c r="AV160" s="34"/>
      <c r="AW160" s="34"/>
      <c r="AX160" s="34"/>
    </row>
    <row r="161" spans="1:50" s="80" customFormat="1" ht="14.4" x14ac:dyDescent="0.3">
      <c r="A161" s="34"/>
      <c r="B161" s="219" t="s">
        <v>307</v>
      </c>
      <c r="C161" s="10"/>
      <c r="D161" s="15"/>
      <c r="E161" s="319"/>
      <c r="F161" s="34"/>
      <c r="H161" s="38"/>
      <c r="I161" s="38"/>
      <c r="J161" s="38"/>
      <c r="K161" s="38"/>
      <c r="L161" s="38"/>
      <c r="M161" s="38"/>
      <c r="N161" s="38"/>
      <c r="O161" s="38"/>
      <c r="P161" s="38"/>
      <c r="Q161" s="38"/>
      <c r="R161" s="155" t="s">
        <v>313</v>
      </c>
      <c r="S161" s="155">
        <v>174976486</v>
      </c>
      <c r="T161" t="s">
        <v>1</v>
      </c>
      <c r="U161" s="38"/>
      <c r="V161" s="38"/>
      <c r="X161" s="34"/>
      <c r="Y161" s="34"/>
      <c r="Z161" s="34"/>
      <c r="AA161" s="34"/>
      <c r="AB161" s="34"/>
      <c r="AC161" s="34"/>
      <c r="AD161" s="34"/>
      <c r="AE161" s="34"/>
      <c r="AF161" s="34"/>
      <c r="AG161" s="34"/>
      <c r="AH161" s="34"/>
      <c r="AI161" s="34"/>
      <c r="AJ161" s="34"/>
      <c r="AK161" s="34"/>
      <c r="AL161" s="34"/>
      <c r="AM161" s="34"/>
      <c r="AN161" s="34"/>
      <c r="AO161" s="34"/>
      <c r="AP161" s="34"/>
      <c r="AQ161" s="34"/>
      <c r="AR161" s="34"/>
      <c r="AS161" s="34"/>
      <c r="AT161" s="34"/>
      <c r="AU161" s="34"/>
      <c r="AV161" s="34"/>
      <c r="AW161" s="34"/>
      <c r="AX161" s="34"/>
    </row>
    <row r="162" spans="1:50" s="80" customFormat="1" ht="14.4" x14ac:dyDescent="0.3">
      <c r="A162" s="34"/>
      <c r="B162" s="219" t="s">
        <v>307</v>
      </c>
      <c r="C162" s="10"/>
      <c r="D162" s="15"/>
      <c r="E162" s="319"/>
      <c r="F162" s="34"/>
      <c r="H162" s="38"/>
      <c r="I162" s="38"/>
      <c r="J162" s="38"/>
      <c r="K162" s="38"/>
      <c r="L162" s="38"/>
      <c r="M162" s="38"/>
      <c r="N162" s="38"/>
      <c r="O162" s="38"/>
      <c r="P162" s="38"/>
      <c r="Q162" s="38"/>
      <c r="R162" s="155" t="s">
        <v>314</v>
      </c>
      <c r="S162" s="155">
        <v>144133366</v>
      </c>
      <c r="T162" t="s">
        <v>1</v>
      </c>
      <c r="U162" s="38"/>
      <c r="V162" s="38"/>
      <c r="X162" s="34"/>
      <c r="Y162" s="34"/>
      <c r="Z162" s="34"/>
      <c r="AA162" s="34"/>
      <c r="AB162" s="34"/>
      <c r="AC162" s="34"/>
      <c r="AD162" s="34"/>
      <c r="AE162" s="34"/>
      <c r="AF162" s="34"/>
      <c r="AG162" s="34"/>
      <c r="AH162" s="34"/>
      <c r="AI162" s="34"/>
      <c r="AJ162" s="34"/>
      <c r="AK162" s="34"/>
      <c r="AL162" s="34"/>
      <c r="AM162" s="34"/>
      <c r="AN162" s="34"/>
      <c r="AO162" s="34"/>
      <c r="AP162" s="34"/>
      <c r="AQ162" s="34"/>
      <c r="AR162" s="34"/>
      <c r="AS162" s="34"/>
      <c r="AT162" s="34"/>
      <c r="AU162" s="34"/>
      <c r="AV162" s="34"/>
      <c r="AW162" s="34"/>
      <c r="AX162" s="34"/>
    </row>
    <row r="163" spans="1:50" s="80" customFormat="1" ht="11.4" customHeight="1" x14ac:dyDescent="0.3">
      <c r="A163" s="34"/>
      <c r="B163" s="219" t="s">
        <v>307</v>
      </c>
      <c r="C163" s="10"/>
      <c r="D163" s="15"/>
      <c r="E163" s="319"/>
      <c r="F163" s="34"/>
      <c r="H163" s="38"/>
      <c r="I163" s="38"/>
      <c r="J163" s="38"/>
      <c r="K163" s="38"/>
      <c r="L163" s="38"/>
      <c r="M163" s="38"/>
      <c r="N163" s="38"/>
      <c r="O163" s="38"/>
      <c r="P163" s="38"/>
      <c r="Q163" s="38"/>
      <c r="R163" s="155" t="s">
        <v>315</v>
      </c>
      <c r="S163" s="155">
        <v>144127993</v>
      </c>
      <c r="T163" t="s">
        <v>1</v>
      </c>
      <c r="U163" s="38"/>
      <c r="V163" s="38"/>
      <c r="X163" s="34"/>
      <c r="Y163" s="34"/>
      <c r="Z163" s="34"/>
      <c r="AA163" s="34"/>
      <c r="AB163" s="34"/>
      <c r="AC163" s="34"/>
      <c r="AD163" s="34"/>
      <c r="AE163" s="34"/>
      <c r="AF163" s="34"/>
      <c r="AG163" s="34"/>
      <c r="AH163" s="34"/>
      <c r="AI163" s="34"/>
      <c r="AJ163" s="34"/>
      <c r="AK163" s="34"/>
      <c r="AL163" s="34"/>
      <c r="AM163" s="34"/>
      <c r="AN163" s="34"/>
      <c r="AO163" s="34"/>
      <c r="AP163" s="34"/>
      <c r="AQ163" s="34"/>
      <c r="AR163" s="34"/>
      <c r="AS163" s="34"/>
      <c r="AT163" s="34"/>
      <c r="AU163" s="34"/>
      <c r="AV163" s="34"/>
      <c r="AW163" s="34"/>
      <c r="AX163" s="34"/>
    </row>
    <row r="164" spans="1:50" s="80" customFormat="1" ht="14.4" x14ac:dyDescent="0.3">
      <c r="A164" s="34"/>
      <c r="B164" s="219" t="s">
        <v>307</v>
      </c>
      <c r="C164" s="10"/>
      <c r="D164" s="15"/>
      <c r="E164" s="319"/>
      <c r="F164" s="34"/>
      <c r="H164" s="38"/>
      <c r="I164" s="38"/>
      <c r="J164" s="38"/>
      <c r="K164" s="38"/>
      <c r="L164" s="38"/>
      <c r="M164" s="38"/>
      <c r="N164" s="38"/>
      <c r="O164" s="38"/>
      <c r="P164" s="38"/>
      <c r="Q164" s="38"/>
      <c r="R164" s="155" t="s">
        <v>316</v>
      </c>
      <c r="S164" s="155">
        <v>245358580</v>
      </c>
      <c r="T164" t="s">
        <v>12</v>
      </c>
      <c r="U164" s="38"/>
      <c r="V164" s="38"/>
      <c r="X164" s="34"/>
      <c r="Y164" s="34"/>
      <c r="Z164" s="34"/>
      <c r="AA164" s="34"/>
      <c r="AB164" s="34"/>
      <c r="AC164" s="34"/>
      <c r="AD164" s="34"/>
      <c r="AE164" s="34"/>
      <c r="AF164" s="34"/>
      <c r="AG164" s="34"/>
      <c r="AH164" s="34"/>
      <c r="AI164" s="34"/>
      <c r="AJ164" s="34"/>
      <c r="AK164" s="34"/>
      <c r="AL164" s="34"/>
      <c r="AM164" s="34"/>
      <c r="AN164" s="34"/>
      <c r="AO164" s="34"/>
      <c r="AP164" s="34"/>
      <c r="AQ164" s="34"/>
      <c r="AR164" s="34"/>
      <c r="AS164" s="34"/>
      <c r="AT164" s="34"/>
      <c r="AU164" s="34"/>
      <c r="AV164" s="34"/>
      <c r="AW164" s="34"/>
      <c r="AX164" s="34"/>
    </row>
    <row r="165" spans="1:50" s="80" customFormat="1" ht="14.25" customHeight="1" x14ac:dyDescent="0.3">
      <c r="A165" s="34"/>
      <c r="B165" s="219" t="s">
        <v>307</v>
      </c>
      <c r="C165" s="10"/>
      <c r="D165" s="15"/>
      <c r="E165" s="319"/>
      <c r="F165" s="34"/>
      <c r="H165" s="38"/>
      <c r="I165" s="38"/>
      <c r="J165" s="38"/>
      <c r="K165" s="38"/>
      <c r="L165" s="38"/>
      <c r="M165" s="38"/>
      <c r="N165" s="38"/>
      <c r="O165" s="38"/>
      <c r="P165" s="38"/>
      <c r="Q165" s="38"/>
      <c r="R165" s="155" t="s">
        <v>317</v>
      </c>
      <c r="S165" s="155">
        <v>144129510</v>
      </c>
      <c r="T165" t="s">
        <v>1</v>
      </c>
      <c r="U165" s="38"/>
      <c r="V165" s="38"/>
      <c r="X165" s="34"/>
      <c r="Y165" s="34"/>
      <c r="Z165" s="34"/>
      <c r="AA165" s="34"/>
      <c r="AB165" s="34"/>
      <c r="AC165" s="34"/>
      <c r="AD165" s="34"/>
      <c r="AE165" s="34"/>
      <c r="AF165" s="34"/>
      <c r="AG165" s="34"/>
      <c r="AH165" s="34"/>
      <c r="AI165" s="34"/>
      <c r="AJ165" s="34"/>
      <c r="AK165" s="34"/>
      <c r="AL165" s="34"/>
      <c r="AM165" s="34"/>
      <c r="AN165" s="34"/>
      <c r="AO165" s="34"/>
      <c r="AP165" s="34"/>
      <c r="AQ165" s="34"/>
      <c r="AR165" s="34"/>
      <c r="AS165" s="34"/>
      <c r="AT165" s="34"/>
      <c r="AU165" s="34"/>
      <c r="AV165" s="34"/>
      <c r="AW165" s="34"/>
      <c r="AX165" s="34"/>
    </row>
    <row r="166" spans="1:50" ht="12" customHeight="1" x14ac:dyDescent="0.3">
      <c r="B166" s="219" t="s">
        <v>307</v>
      </c>
      <c r="C166" s="10"/>
      <c r="D166" s="15"/>
      <c r="E166" s="319"/>
      <c r="F166" s="34"/>
      <c r="R166" s="155" t="s">
        <v>318</v>
      </c>
      <c r="S166" s="155">
        <v>145827646</v>
      </c>
      <c r="T166" t="s">
        <v>1</v>
      </c>
      <c r="X166" s="34"/>
      <c r="Y166" s="34"/>
      <c r="Z166" s="34"/>
      <c r="AA166" s="34"/>
      <c r="AB166" s="34"/>
      <c r="AC166" s="34"/>
      <c r="AD166" s="34"/>
      <c r="AE166" s="34"/>
      <c r="AF166" s="34"/>
      <c r="AG166" s="34"/>
      <c r="AH166" s="34"/>
      <c r="AI166" s="34"/>
      <c r="AJ166" s="34"/>
      <c r="AK166" s="34"/>
      <c r="AL166" s="34"/>
      <c r="AM166" s="34"/>
      <c r="AN166" s="34"/>
      <c r="AO166" s="34"/>
      <c r="AP166" s="34"/>
      <c r="AQ166" s="34"/>
      <c r="AR166" s="34"/>
      <c r="AS166" s="34"/>
      <c r="AT166" s="34"/>
      <c r="AU166" s="34"/>
      <c r="AV166" s="34"/>
      <c r="AW166" s="34"/>
      <c r="AX166" s="34"/>
    </row>
    <row r="167" spans="1:50" ht="15" customHeight="1" x14ac:dyDescent="0.3">
      <c r="B167" s="219" t="s">
        <v>307</v>
      </c>
      <c r="C167" s="10"/>
      <c r="D167" s="15"/>
      <c r="E167" s="319"/>
      <c r="F167" s="34"/>
      <c r="R167" s="155" t="s">
        <v>319</v>
      </c>
      <c r="S167" s="155">
        <v>244620250</v>
      </c>
      <c r="T167" t="s">
        <v>1</v>
      </c>
      <c r="X167" s="34"/>
      <c r="Y167" s="34"/>
      <c r="Z167" s="34"/>
      <c r="AA167" s="34"/>
      <c r="AB167" s="34"/>
      <c r="AC167" s="34"/>
      <c r="AD167" s="34"/>
      <c r="AE167" s="34"/>
      <c r="AF167" s="34"/>
      <c r="AG167" s="34"/>
      <c r="AH167" s="34"/>
      <c r="AI167" s="34"/>
      <c r="AJ167" s="34"/>
      <c r="AK167" s="34"/>
      <c r="AL167" s="34"/>
      <c r="AM167" s="34"/>
      <c r="AN167" s="34"/>
      <c r="AO167" s="34"/>
      <c r="AP167" s="34"/>
      <c r="AQ167" s="34"/>
      <c r="AR167" s="34"/>
      <c r="AS167" s="34"/>
      <c r="AT167" s="34"/>
      <c r="AU167" s="34"/>
      <c r="AV167" s="34"/>
      <c r="AW167" s="34"/>
      <c r="AX167" s="34"/>
    </row>
    <row r="168" spans="1:50" ht="14.4" x14ac:dyDescent="0.3">
      <c r="B168" s="219" t="s">
        <v>307</v>
      </c>
      <c r="C168" s="10"/>
      <c r="D168" s="15"/>
      <c r="E168" s="319"/>
      <c r="F168" s="34"/>
      <c r="R168" s="155" t="s">
        <v>320</v>
      </c>
      <c r="S168" s="155">
        <v>145907544</v>
      </c>
      <c r="T168" t="s">
        <v>10</v>
      </c>
      <c r="X168" s="34"/>
      <c r="Y168" s="34"/>
      <c r="Z168" s="34"/>
      <c r="AA168" s="34"/>
      <c r="AB168" s="34"/>
      <c r="AC168" s="34"/>
      <c r="AD168" s="34"/>
      <c r="AE168" s="34"/>
      <c r="AF168" s="34"/>
      <c r="AG168" s="34"/>
      <c r="AH168" s="34"/>
      <c r="AI168" s="34"/>
      <c r="AJ168" s="34"/>
      <c r="AK168" s="34"/>
      <c r="AL168" s="34"/>
      <c r="AM168" s="34"/>
      <c r="AN168" s="34"/>
      <c r="AO168" s="34"/>
      <c r="AP168" s="34"/>
      <c r="AQ168" s="34"/>
      <c r="AR168" s="34"/>
      <c r="AS168" s="34"/>
      <c r="AT168" s="34"/>
      <c r="AU168" s="34"/>
      <c r="AV168" s="34"/>
      <c r="AW168" s="34"/>
      <c r="AX168" s="34"/>
    </row>
    <row r="169" spans="1:50" ht="14.4" x14ac:dyDescent="0.3">
      <c r="B169" s="219" t="s">
        <v>307</v>
      </c>
      <c r="C169" s="10"/>
      <c r="D169" s="15"/>
      <c r="E169" s="319"/>
      <c r="F169" s="34"/>
      <c r="R169" s="155" t="s">
        <v>321</v>
      </c>
      <c r="S169" s="155">
        <v>175606358</v>
      </c>
      <c r="T169" t="s">
        <v>1</v>
      </c>
      <c r="X169" s="34"/>
      <c r="Y169" s="34"/>
      <c r="Z169" s="34"/>
      <c r="AA169" s="34"/>
      <c r="AB169" s="34"/>
      <c r="AC169" s="34"/>
      <c r="AD169" s="34"/>
      <c r="AE169" s="34"/>
      <c r="AF169" s="34"/>
      <c r="AG169" s="34"/>
      <c r="AH169" s="34"/>
      <c r="AI169" s="34"/>
      <c r="AJ169" s="34"/>
      <c r="AK169" s="34"/>
      <c r="AL169" s="34"/>
      <c r="AM169" s="34"/>
      <c r="AN169" s="34"/>
      <c r="AO169" s="34"/>
      <c r="AP169" s="34"/>
      <c r="AQ169" s="34"/>
      <c r="AR169" s="34"/>
      <c r="AS169" s="34"/>
      <c r="AT169" s="34"/>
      <c r="AU169" s="34"/>
      <c r="AV169" s="34"/>
      <c r="AW169" s="34"/>
      <c r="AX169" s="34"/>
    </row>
    <row r="170" spans="1:50" ht="13.5" customHeight="1" x14ac:dyDescent="0.3">
      <c r="B170" s="219"/>
      <c r="C170" s="65"/>
      <c r="D170" s="66"/>
      <c r="E170" s="254"/>
      <c r="F170" s="34"/>
      <c r="R170" s="155" t="s">
        <v>322</v>
      </c>
      <c r="S170" s="155">
        <v>301507301</v>
      </c>
      <c r="T170" t="s">
        <v>1</v>
      </c>
      <c r="X170" s="34"/>
      <c r="Y170" s="34"/>
      <c r="Z170" s="34"/>
      <c r="AA170" s="34"/>
      <c r="AB170" s="34"/>
      <c r="AC170" s="34"/>
      <c r="AD170" s="34"/>
      <c r="AE170" s="34"/>
      <c r="AF170" s="34"/>
      <c r="AG170" s="34"/>
      <c r="AH170" s="34"/>
      <c r="AI170" s="34"/>
      <c r="AJ170" s="34"/>
      <c r="AK170" s="34"/>
      <c r="AL170" s="34"/>
      <c r="AM170" s="34"/>
      <c r="AN170" s="34"/>
      <c r="AO170" s="34"/>
      <c r="AP170" s="34"/>
      <c r="AQ170" s="34"/>
      <c r="AR170" s="34"/>
      <c r="AS170" s="34"/>
      <c r="AT170" s="34"/>
      <c r="AU170" s="34"/>
      <c r="AV170" s="34"/>
      <c r="AW170" s="34"/>
      <c r="AX170" s="34"/>
    </row>
    <row r="171" spans="1:50" ht="15" thickBot="1" x14ac:dyDescent="0.35">
      <c r="B171" s="195" t="s">
        <v>323</v>
      </c>
      <c r="C171" s="41"/>
      <c r="D171" s="41"/>
      <c r="E171" s="196"/>
      <c r="F171" s="34"/>
      <c r="R171" s="155" t="s">
        <v>324</v>
      </c>
      <c r="S171" s="155">
        <v>175700829</v>
      </c>
      <c r="T171" t="s">
        <v>1</v>
      </c>
      <c r="X171" s="34"/>
      <c r="Y171" s="34"/>
      <c r="Z171" s="34"/>
      <c r="AA171" s="34"/>
      <c r="AB171" s="34"/>
      <c r="AC171" s="34"/>
      <c r="AD171" s="34"/>
      <c r="AE171" s="34"/>
      <c r="AF171" s="34"/>
      <c r="AG171" s="34"/>
      <c r="AH171" s="34"/>
      <c r="AI171" s="34"/>
      <c r="AJ171" s="34"/>
      <c r="AK171" s="34"/>
      <c r="AL171" s="34"/>
      <c r="AM171" s="34"/>
      <c r="AN171" s="34"/>
      <c r="AO171" s="34"/>
      <c r="AP171" s="34"/>
      <c r="AQ171" s="34"/>
      <c r="AR171" s="34"/>
      <c r="AS171" s="34"/>
      <c r="AT171" s="34"/>
      <c r="AU171" s="34"/>
      <c r="AV171" s="34"/>
      <c r="AW171" s="34"/>
      <c r="AX171" s="34"/>
    </row>
    <row r="172" spans="1:50" ht="86.25" customHeight="1" x14ac:dyDescent="0.3">
      <c r="B172" s="255" t="s">
        <v>325</v>
      </c>
      <c r="C172" s="449"/>
      <c r="D172" s="449"/>
      <c r="E172" s="450"/>
      <c r="F172" s="34"/>
      <c r="R172" s="155" t="s">
        <v>326</v>
      </c>
      <c r="S172" s="155">
        <v>176523470</v>
      </c>
      <c r="T172" t="s">
        <v>1</v>
      </c>
      <c r="X172" s="34"/>
      <c r="Y172" s="34"/>
      <c r="Z172" s="34"/>
      <c r="AA172" s="34"/>
      <c r="AB172" s="34"/>
      <c r="AC172" s="34"/>
      <c r="AD172" s="34"/>
      <c r="AE172" s="34"/>
      <c r="AF172" s="34"/>
      <c r="AG172" s="34"/>
      <c r="AH172" s="34"/>
      <c r="AI172" s="34"/>
      <c r="AJ172" s="34"/>
      <c r="AK172" s="34"/>
      <c r="AL172" s="34"/>
      <c r="AM172" s="34"/>
      <c r="AN172" s="34"/>
      <c r="AO172" s="34"/>
      <c r="AP172" s="34"/>
      <c r="AQ172" s="34"/>
      <c r="AR172" s="34"/>
      <c r="AS172" s="34"/>
      <c r="AT172" s="34"/>
      <c r="AU172" s="34"/>
      <c r="AV172" s="34"/>
      <c r="AW172" s="34"/>
      <c r="AX172" s="34"/>
    </row>
    <row r="173" spans="1:50" ht="14.25" customHeight="1" thickBot="1" x14ac:dyDescent="0.35">
      <c r="B173" s="288"/>
      <c r="C173" s="59"/>
      <c r="D173" s="59"/>
      <c r="E173" s="289"/>
      <c r="F173" s="34"/>
      <c r="R173" s="155" t="s">
        <v>327</v>
      </c>
      <c r="S173" s="155">
        <v>176502533</v>
      </c>
      <c r="T173" t="s">
        <v>1</v>
      </c>
      <c r="X173" s="34"/>
      <c r="Y173" s="34"/>
      <c r="Z173" s="34"/>
      <c r="AA173" s="34"/>
      <c r="AB173" s="34"/>
      <c r="AC173" s="34"/>
      <c r="AD173" s="34"/>
      <c r="AE173" s="34"/>
      <c r="AF173" s="34"/>
      <c r="AG173" s="34"/>
      <c r="AH173" s="34"/>
      <c r="AI173" s="34"/>
      <c r="AJ173" s="34"/>
      <c r="AK173" s="34"/>
      <c r="AL173" s="34"/>
      <c r="AM173" s="34"/>
      <c r="AN173" s="34"/>
      <c r="AO173" s="34"/>
      <c r="AP173" s="34"/>
      <c r="AQ173" s="34"/>
      <c r="AR173" s="34"/>
      <c r="AS173" s="34"/>
      <c r="AT173" s="34"/>
      <c r="AU173" s="34"/>
      <c r="AV173" s="34"/>
      <c r="AW173" s="34"/>
      <c r="AX173" s="34"/>
    </row>
    <row r="174" spans="1:50" ht="14.4" x14ac:dyDescent="0.3">
      <c r="B174" s="253"/>
      <c r="C174" s="93"/>
      <c r="D174" s="93"/>
      <c r="E174" s="211"/>
      <c r="F174" s="34"/>
      <c r="R174" s="155" t="s">
        <v>328</v>
      </c>
      <c r="S174" s="155">
        <v>176523132</v>
      </c>
      <c r="T174" t="s">
        <v>1</v>
      </c>
      <c r="X174" s="34"/>
      <c r="Y174" s="34"/>
      <c r="Z174" s="34"/>
      <c r="AA174" s="34"/>
      <c r="AB174" s="34"/>
      <c r="AC174" s="34"/>
      <c r="AD174" s="34"/>
      <c r="AE174" s="34"/>
      <c r="AF174" s="34"/>
      <c r="AG174" s="34"/>
      <c r="AH174" s="34"/>
      <c r="AI174" s="34"/>
      <c r="AJ174" s="34"/>
      <c r="AK174" s="34"/>
      <c r="AL174" s="34"/>
      <c r="AM174" s="34"/>
      <c r="AN174" s="34"/>
      <c r="AO174" s="34"/>
      <c r="AP174" s="34"/>
      <c r="AQ174" s="34"/>
      <c r="AR174" s="34"/>
      <c r="AS174" s="34"/>
      <c r="AT174" s="34"/>
      <c r="AU174" s="34"/>
      <c r="AV174" s="34"/>
      <c r="AW174" s="34"/>
      <c r="AX174" s="34"/>
    </row>
    <row r="175" spans="1:50" ht="23.25" hidden="1" customHeight="1" x14ac:dyDescent="0.25">
      <c r="B175" s="194"/>
      <c r="C175" s="93"/>
      <c r="D175" s="93"/>
      <c r="E175" s="211"/>
      <c r="F175" s="34"/>
      <c r="R175" s="155" t="s">
        <v>329</v>
      </c>
      <c r="S175" s="155">
        <v>176633027</v>
      </c>
      <c r="T175" t="s">
        <v>1</v>
      </c>
      <c r="X175" s="169"/>
      <c r="Y175" s="169"/>
      <c r="Z175" s="169"/>
      <c r="AA175" s="169"/>
      <c r="AB175" s="169"/>
      <c r="AC175" s="169"/>
      <c r="AD175" s="169"/>
      <c r="AE175" s="34"/>
      <c r="AF175" s="34"/>
      <c r="AG175" s="34"/>
      <c r="AH175" s="34"/>
      <c r="AI175" s="34"/>
      <c r="AJ175" s="34"/>
      <c r="AK175" s="34"/>
      <c r="AL175" s="34"/>
      <c r="AM175" s="34"/>
      <c r="AN175" s="34"/>
      <c r="AO175" s="34"/>
      <c r="AP175" s="34"/>
      <c r="AQ175" s="34"/>
      <c r="AR175" s="34"/>
      <c r="AS175" s="34"/>
      <c r="AT175" s="34"/>
      <c r="AU175" s="34"/>
      <c r="AV175" s="34"/>
      <c r="AW175" s="34"/>
      <c r="AX175" s="34"/>
    </row>
    <row r="176" spans="1:50" ht="12" customHeight="1" x14ac:dyDescent="0.3">
      <c r="B176" s="175" t="s">
        <v>330</v>
      </c>
      <c r="C176" s="102"/>
      <c r="D176" s="102"/>
      <c r="E176" s="256"/>
      <c r="F176" s="34"/>
      <c r="R176" s="155" t="s">
        <v>331</v>
      </c>
      <c r="S176" s="155">
        <v>177217875</v>
      </c>
      <c r="T176" t="s">
        <v>1</v>
      </c>
      <c r="X176" s="169"/>
      <c r="Y176" s="169"/>
      <c r="Z176" s="169"/>
      <c r="AA176" s="169"/>
      <c r="AB176" s="169"/>
      <c r="AC176" s="169"/>
      <c r="AD176" s="169"/>
      <c r="AE176" s="34"/>
      <c r="AF176" s="34"/>
      <c r="AG176" s="34"/>
      <c r="AH176" s="34"/>
      <c r="AI176" s="34"/>
      <c r="AJ176" s="34"/>
      <c r="AK176" s="34"/>
      <c r="AL176" s="34"/>
      <c r="AM176" s="34"/>
      <c r="AN176" s="34"/>
      <c r="AO176" s="34"/>
      <c r="AP176" s="34"/>
      <c r="AQ176" s="34"/>
      <c r="AR176" s="34"/>
      <c r="AS176" s="34"/>
      <c r="AT176" s="34"/>
      <c r="AU176" s="34"/>
      <c r="AV176" s="34"/>
      <c r="AW176" s="34"/>
      <c r="AX176" s="34"/>
    </row>
    <row r="177" spans="2:51" ht="15" customHeight="1" x14ac:dyDescent="0.3">
      <c r="B177" s="194" t="s">
        <v>332</v>
      </c>
      <c r="C177" s="455">
        <v>44298</v>
      </c>
      <c r="D177" s="455"/>
      <c r="E177" s="456"/>
      <c r="F177" s="34"/>
      <c r="R177" s="155" t="s">
        <v>333</v>
      </c>
      <c r="S177" s="155">
        <v>177059215</v>
      </c>
      <c r="T177" t="s">
        <v>1</v>
      </c>
      <c r="X177" s="169"/>
      <c r="Y177" s="169"/>
      <c r="Z177" s="169"/>
      <c r="AA177" s="169"/>
      <c r="AB177" s="169"/>
      <c r="AC177" s="169"/>
      <c r="AD177" s="169"/>
      <c r="AE177" s="34"/>
      <c r="AF177" s="34"/>
      <c r="AG177" s="34"/>
      <c r="AH177" s="34"/>
      <c r="AI177" s="34"/>
      <c r="AJ177" s="34"/>
      <c r="AK177" s="34"/>
      <c r="AL177" s="34"/>
      <c r="AM177" s="34"/>
      <c r="AN177" s="34"/>
      <c r="AO177" s="34"/>
      <c r="AP177" s="34"/>
      <c r="AQ177" s="34"/>
      <c r="AR177" s="34"/>
      <c r="AS177" s="34"/>
      <c r="AT177" s="34"/>
      <c r="AU177" s="34"/>
      <c r="AV177" s="34"/>
      <c r="AW177" s="34"/>
      <c r="AX177" s="34"/>
    </row>
    <row r="178" spans="2:51" ht="16.5" customHeight="1" x14ac:dyDescent="0.3">
      <c r="B178" s="194" t="s">
        <v>334</v>
      </c>
      <c r="C178" s="457" t="s">
        <v>468</v>
      </c>
      <c r="D178" s="457"/>
      <c r="E178" s="458"/>
      <c r="F178" s="34"/>
      <c r="R178" s="155" t="s">
        <v>335</v>
      </c>
      <c r="S178" s="155">
        <v>277070440</v>
      </c>
      <c r="T178" t="s">
        <v>1</v>
      </c>
      <c r="X178" s="169"/>
      <c r="Y178" s="169"/>
      <c r="Z178" s="169"/>
      <c r="AA178" s="169"/>
      <c r="AB178" s="169"/>
      <c r="AC178" s="169"/>
      <c r="AD178" s="169"/>
      <c r="AE178" s="34"/>
      <c r="AF178" s="34"/>
      <c r="AG178" s="34"/>
      <c r="AH178" s="34"/>
      <c r="AI178" s="34"/>
      <c r="AJ178" s="34"/>
      <c r="AK178" s="34"/>
      <c r="AL178" s="34"/>
      <c r="AM178" s="34"/>
      <c r="AN178" s="34"/>
      <c r="AO178" s="34"/>
      <c r="AP178" s="34"/>
      <c r="AQ178" s="34"/>
      <c r="AR178" s="34"/>
      <c r="AS178" s="34"/>
      <c r="AT178" s="34"/>
      <c r="AU178" s="34"/>
      <c r="AV178" s="34"/>
      <c r="AW178" s="34"/>
      <c r="AX178" s="34"/>
    </row>
    <row r="179" spans="2:51" ht="28.5" customHeight="1" x14ac:dyDescent="0.3">
      <c r="B179" s="257" t="s">
        <v>336</v>
      </c>
      <c r="C179" s="445" t="s">
        <v>470</v>
      </c>
      <c r="D179" s="445"/>
      <c r="E179" s="446"/>
      <c r="F179" s="34"/>
      <c r="R179" s="155" t="s">
        <v>337</v>
      </c>
      <c r="S179" s="155">
        <v>278312850</v>
      </c>
      <c r="T179" t="s">
        <v>1</v>
      </c>
      <c r="X179" s="169"/>
      <c r="Y179" s="169"/>
      <c r="Z179" s="169"/>
      <c r="AA179" s="169"/>
      <c r="AB179" s="169"/>
      <c r="AC179" s="169"/>
      <c r="AD179" s="169"/>
      <c r="AE179" s="34"/>
      <c r="AF179" s="34"/>
      <c r="AG179" s="34"/>
      <c r="AH179" s="34"/>
      <c r="AI179" s="34"/>
      <c r="AJ179" s="34"/>
      <c r="AK179" s="34"/>
      <c r="AL179" s="34"/>
      <c r="AM179" s="34"/>
      <c r="AN179" s="34"/>
      <c r="AO179" s="34"/>
      <c r="AP179" s="34"/>
      <c r="AQ179" s="34"/>
      <c r="AR179" s="34"/>
      <c r="AS179" s="34"/>
      <c r="AT179" s="34"/>
      <c r="AU179" s="34"/>
      <c r="AV179" s="34"/>
      <c r="AW179" s="34"/>
      <c r="AX179" s="34"/>
    </row>
    <row r="180" spans="2:51" ht="29.25" customHeight="1" x14ac:dyDescent="0.3">
      <c r="B180" s="258" t="s">
        <v>444</v>
      </c>
      <c r="C180" s="447"/>
      <c r="D180" s="447"/>
      <c r="E180" s="448"/>
      <c r="F180" s="34"/>
      <c r="R180" s="155" t="s">
        <v>338</v>
      </c>
      <c r="S180" s="155">
        <v>178230181</v>
      </c>
      <c r="T180" t="s">
        <v>1</v>
      </c>
      <c r="X180" s="169"/>
      <c r="Y180" s="169"/>
      <c r="Z180" s="169"/>
      <c r="AA180" s="169"/>
      <c r="AB180" s="169"/>
      <c r="AC180" s="169"/>
      <c r="AD180" s="169"/>
      <c r="AE180" s="34"/>
      <c r="AF180" s="34"/>
      <c r="AG180" s="34"/>
      <c r="AH180" s="34"/>
      <c r="AI180" s="34"/>
      <c r="AJ180" s="34"/>
      <c r="AK180" s="34"/>
      <c r="AL180" s="34"/>
      <c r="AM180" s="34"/>
      <c r="AN180" s="34"/>
      <c r="AO180" s="34"/>
      <c r="AP180" s="34"/>
      <c r="AQ180" s="34"/>
      <c r="AR180" s="34"/>
      <c r="AS180" s="34"/>
      <c r="AT180" s="34"/>
      <c r="AU180" s="34"/>
      <c r="AV180" s="34"/>
      <c r="AW180" s="34"/>
      <c r="AX180" s="34"/>
    </row>
    <row r="181" spans="2:51" ht="15" thickBot="1" x14ac:dyDescent="0.35">
      <c r="B181" s="259"/>
      <c r="C181" s="260"/>
      <c r="D181" s="260"/>
      <c r="E181" s="261"/>
      <c r="F181" s="34"/>
      <c r="R181" s="155" t="s">
        <v>339</v>
      </c>
      <c r="S181" s="155">
        <v>178243638</v>
      </c>
      <c r="T181" t="s">
        <v>1</v>
      </c>
      <c r="X181" s="34"/>
      <c r="Y181" s="34"/>
      <c r="Z181" s="34"/>
      <c r="AA181" s="34"/>
      <c r="AB181" s="34"/>
      <c r="AC181" s="34"/>
      <c r="AD181" s="34"/>
      <c r="AE181" s="34"/>
      <c r="AF181" s="34"/>
      <c r="AG181" s="34"/>
      <c r="AH181" s="34"/>
      <c r="AI181" s="34"/>
      <c r="AJ181" s="34"/>
      <c r="AK181" s="34"/>
      <c r="AL181" s="34"/>
      <c r="AM181" s="34"/>
      <c r="AN181" s="34"/>
      <c r="AO181" s="34"/>
      <c r="AP181" s="34"/>
      <c r="AQ181" s="34"/>
      <c r="AR181" s="34"/>
      <c r="AS181" s="34"/>
      <c r="AT181" s="34"/>
      <c r="AU181" s="34"/>
      <c r="AV181" s="34"/>
      <c r="AW181" s="34"/>
      <c r="AX181" s="34"/>
    </row>
    <row r="182" spans="2:51" ht="14.4" x14ac:dyDescent="0.3">
      <c r="F182" s="34"/>
      <c r="G182" s="34"/>
      <c r="R182" s="155" t="s">
        <v>340</v>
      </c>
      <c r="S182" s="155">
        <v>178263320</v>
      </c>
      <c r="T182" t="s">
        <v>1</v>
      </c>
      <c r="X182" s="34"/>
      <c r="Y182" s="34"/>
      <c r="Z182" s="34"/>
      <c r="AA182" s="34"/>
      <c r="AB182" s="34"/>
      <c r="AC182" s="34"/>
      <c r="AD182" s="34"/>
      <c r="AE182" s="34"/>
      <c r="AF182" s="34"/>
      <c r="AG182" s="34"/>
      <c r="AH182" s="34"/>
      <c r="AI182" s="34"/>
      <c r="AJ182" s="34"/>
      <c r="AK182" s="34"/>
      <c r="AL182" s="34"/>
      <c r="AM182" s="34"/>
      <c r="AN182" s="34"/>
      <c r="AO182" s="34"/>
      <c r="AP182" s="34"/>
      <c r="AQ182" s="34"/>
      <c r="AR182" s="34"/>
      <c r="AS182" s="34"/>
      <c r="AT182" s="34"/>
      <c r="AU182" s="34"/>
      <c r="AV182" s="34"/>
      <c r="AW182" s="34"/>
      <c r="AX182" s="34"/>
    </row>
    <row r="183" spans="2:51" x14ac:dyDescent="0.25">
      <c r="F183" s="34"/>
      <c r="G183" s="34"/>
      <c r="R183" s="34" t="s">
        <v>341</v>
      </c>
      <c r="S183" s="34">
        <v>178242493</v>
      </c>
      <c r="T183" s="34" t="s">
        <v>1</v>
      </c>
      <c r="U183" s="34"/>
      <c r="V183" s="34"/>
      <c r="X183" s="34"/>
      <c r="Y183" s="34"/>
      <c r="Z183" s="34"/>
      <c r="AA183" s="34"/>
      <c r="AB183" s="34"/>
      <c r="AC183" s="34"/>
      <c r="AD183" s="34"/>
      <c r="AE183" s="34"/>
      <c r="AF183" s="34"/>
      <c r="AG183" s="34"/>
      <c r="AH183" s="34"/>
      <c r="AI183" s="34"/>
      <c r="AJ183" s="34"/>
      <c r="AK183" s="34"/>
      <c r="AL183" s="34"/>
      <c r="AM183" s="34"/>
      <c r="AN183" s="34"/>
      <c r="AO183" s="34"/>
      <c r="AP183" s="34"/>
      <c r="AQ183" s="34"/>
      <c r="AR183" s="34"/>
      <c r="AS183" s="34"/>
      <c r="AT183" s="34"/>
      <c r="AU183" s="34"/>
      <c r="AV183" s="34"/>
      <c r="AW183" s="34"/>
      <c r="AX183" s="34"/>
    </row>
    <row r="184" spans="2:51" x14ac:dyDescent="0.25">
      <c r="F184" s="34"/>
      <c r="G184" s="34"/>
      <c r="R184" s="34" t="s">
        <v>342</v>
      </c>
      <c r="S184" s="34">
        <v>178602767</v>
      </c>
      <c r="T184" s="34" t="s">
        <v>1</v>
      </c>
      <c r="U184" s="34"/>
      <c r="V184" s="34"/>
      <c r="X184" s="34"/>
      <c r="Y184" s="34"/>
      <c r="Z184" s="34"/>
      <c r="AA184" s="34"/>
      <c r="AB184" s="34"/>
      <c r="AC184" s="34"/>
      <c r="AD184" s="34"/>
      <c r="AE184" s="34"/>
      <c r="AF184" s="34"/>
      <c r="AG184" s="34"/>
      <c r="AH184" s="34"/>
      <c r="AI184" s="34"/>
      <c r="AJ184" s="34"/>
      <c r="AK184" s="34"/>
      <c r="AL184" s="34"/>
      <c r="AM184" s="34"/>
      <c r="AN184" s="34"/>
      <c r="AO184" s="34"/>
      <c r="AP184" s="34"/>
      <c r="AQ184" s="34"/>
      <c r="AR184" s="34"/>
      <c r="AS184" s="34"/>
      <c r="AT184" s="34"/>
      <c r="AU184" s="34"/>
      <c r="AV184" s="34"/>
      <c r="AW184" s="34"/>
      <c r="AX184" s="34"/>
    </row>
    <row r="185" spans="2:51" x14ac:dyDescent="0.25">
      <c r="F185" s="34"/>
      <c r="G185" s="34"/>
      <c r="H185" s="34"/>
      <c r="I185" s="34"/>
      <c r="J185" s="34"/>
      <c r="K185" s="34"/>
      <c r="L185" s="34"/>
      <c r="M185" s="34"/>
      <c r="N185" s="34"/>
      <c r="O185" s="34"/>
      <c r="P185" s="34"/>
      <c r="Q185" s="34"/>
      <c r="R185" s="34" t="s">
        <v>343</v>
      </c>
      <c r="S185" s="34">
        <v>178602952</v>
      </c>
      <c r="T185" s="34" t="s">
        <v>1</v>
      </c>
      <c r="U185" s="34"/>
      <c r="V185" s="34"/>
      <c r="W185" s="34"/>
      <c r="X185" s="34"/>
      <c r="Y185" s="34"/>
      <c r="Z185" s="34"/>
      <c r="AA185" s="34"/>
      <c r="AB185" s="34"/>
      <c r="AC185" s="34"/>
      <c r="AD185" s="34"/>
      <c r="AE185" s="34"/>
      <c r="AF185" s="34"/>
      <c r="AG185" s="34"/>
      <c r="AH185" s="34"/>
      <c r="AI185" s="34"/>
      <c r="AJ185" s="34"/>
      <c r="AK185" s="34"/>
      <c r="AL185" s="34"/>
      <c r="AM185" s="34"/>
      <c r="AN185" s="34"/>
      <c r="AO185" s="34"/>
      <c r="AP185" s="34"/>
      <c r="AQ185" s="34"/>
      <c r="AR185" s="34"/>
      <c r="AS185" s="34"/>
      <c r="AT185" s="34"/>
      <c r="AU185" s="34"/>
      <c r="AV185" s="34"/>
      <c r="AW185" s="34"/>
      <c r="AX185" s="34"/>
    </row>
    <row r="186" spans="2:51" x14ac:dyDescent="0.25">
      <c r="F186" s="34"/>
      <c r="G186" s="34"/>
      <c r="H186" s="34"/>
      <c r="I186" s="34"/>
      <c r="J186" s="34"/>
      <c r="K186" s="34"/>
      <c r="L186" s="34"/>
      <c r="M186" s="34"/>
      <c r="N186" s="34"/>
      <c r="O186" s="34"/>
      <c r="P186" s="34"/>
      <c r="Q186" s="34"/>
      <c r="R186" s="34" t="s">
        <v>344</v>
      </c>
      <c r="S186" s="34">
        <v>178997346</v>
      </c>
      <c r="T186" s="34" t="s">
        <v>10</v>
      </c>
      <c r="U186" s="34"/>
      <c r="V186" s="34"/>
      <c r="W186" s="34"/>
      <c r="X186" s="34"/>
      <c r="Y186" s="34"/>
      <c r="Z186" s="34"/>
      <c r="AA186" s="34"/>
      <c r="AB186" s="34"/>
      <c r="AC186" s="34"/>
      <c r="AD186" s="34"/>
      <c r="AE186" s="34"/>
      <c r="AF186" s="34"/>
      <c r="AG186" s="34"/>
      <c r="AH186" s="34"/>
      <c r="AI186" s="34"/>
      <c r="AJ186" s="34"/>
      <c r="AK186" s="34"/>
      <c r="AL186" s="34"/>
      <c r="AM186" s="34"/>
      <c r="AN186" s="34"/>
      <c r="AO186" s="34"/>
      <c r="AP186" s="34"/>
      <c r="AQ186" s="34"/>
      <c r="AR186" s="34"/>
      <c r="AS186" s="34"/>
      <c r="AT186" s="34"/>
      <c r="AU186" s="34"/>
      <c r="AV186" s="34"/>
      <c r="AW186" s="34"/>
      <c r="AX186" s="34"/>
    </row>
    <row r="187" spans="2:51" ht="14.4" x14ac:dyDescent="0.3">
      <c r="F187" s="34"/>
      <c r="G187" s="34"/>
      <c r="H187" s="34"/>
      <c r="I187" s="34"/>
      <c r="J187" s="34"/>
      <c r="K187" s="34"/>
      <c r="L187" s="34"/>
      <c r="M187" s="34"/>
      <c r="N187" s="34"/>
      <c r="O187" s="34"/>
      <c r="P187" s="34"/>
      <c r="Q187" s="34"/>
      <c r="R187" s="155" t="s">
        <v>345</v>
      </c>
      <c r="S187" s="155">
        <v>179286788</v>
      </c>
      <c r="T187" t="s">
        <v>1</v>
      </c>
      <c r="W187" s="34"/>
      <c r="X187" s="34"/>
      <c r="Y187" s="34"/>
      <c r="Z187" s="34"/>
      <c r="AA187" s="34"/>
      <c r="AB187" s="34"/>
      <c r="AC187" s="34"/>
      <c r="AD187" s="34"/>
      <c r="AE187" s="34"/>
      <c r="AF187" s="34"/>
      <c r="AG187" s="34"/>
      <c r="AH187" s="34"/>
      <c r="AI187" s="34"/>
      <c r="AJ187" s="34"/>
      <c r="AK187" s="34"/>
      <c r="AL187" s="34"/>
      <c r="AM187" s="34"/>
      <c r="AN187" s="34"/>
      <c r="AO187" s="34"/>
      <c r="AP187" s="34"/>
      <c r="AQ187" s="34"/>
      <c r="AR187" s="34"/>
      <c r="AS187" s="34"/>
      <c r="AT187" s="34"/>
      <c r="AU187" s="34"/>
      <c r="AV187" s="34"/>
      <c r="AW187" s="34"/>
      <c r="AX187" s="34"/>
    </row>
    <row r="188" spans="2:51" ht="14.4" x14ac:dyDescent="0.3">
      <c r="F188" s="34"/>
      <c r="G188" s="34"/>
      <c r="H188" s="34"/>
      <c r="I188" s="34"/>
      <c r="J188" s="34"/>
      <c r="K188" s="34"/>
      <c r="L188" s="34"/>
      <c r="M188" s="34"/>
      <c r="N188" s="34"/>
      <c r="O188" s="34"/>
      <c r="P188" s="34"/>
      <c r="Q188" s="34"/>
      <c r="R188" s="155" t="s">
        <v>346</v>
      </c>
      <c r="S188" s="155">
        <v>179206436</v>
      </c>
      <c r="T188" t="s">
        <v>1</v>
      </c>
      <c r="W188" s="34"/>
      <c r="X188" s="34"/>
      <c r="Y188" s="34"/>
      <c r="Z188" s="34"/>
      <c r="AA188" s="34"/>
      <c r="AB188" s="34"/>
      <c r="AC188" s="34"/>
      <c r="AD188" s="34"/>
      <c r="AE188" s="34"/>
      <c r="AF188" s="34"/>
      <c r="AG188" s="34"/>
      <c r="AH188" s="34"/>
      <c r="AI188" s="34"/>
      <c r="AJ188" s="34"/>
      <c r="AK188" s="34"/>
      <c r="AL188" s="34"/>
      <c r="AM188" s="34"/>
      <c r="AN188" s="34"/>
      <c r="AO188" s="34"/>
      <c r="AP188" s="34"/>
      <c r="AQ188" s="34"/>
      <c r="AR188" s="34"/>
      <c r="AS188" s="34"/>
      <c r="AT188" s="34"/>
      <c r="AU188" s="34"/>
      <c r="AV188" s="34"/>
      <c r="AW188" s="34"/>
      <c r="AX188" s="34"/>
    </row>
    <row r="189" spans="2:51" ht="14.4" x14ac:dyDescent="0.3">
      <c r="F189" s="34"/>
      <c r="G189" s="34"/>
      <c r="R189" s="155" t="s">
        <v>347</v>
      </c>
      <c r="S189" s="155">
        <v>179249836</v>
      </c>
      <c r="T189" t="s">
        <v>1</v>
      </c>
      <c r="X189" s="34"/>
      <c r="Y189" s="34"/>
      <c r="Z189" s="34"/>
      <c r="AA189" s="34"/>
      <c r="AB189" s="34"/>
      <c r="AC189" s="34"/>
      <c r="AD189" s="34"/>
      <c r="AE189" s="34"/>
      <c r="AF189" s="34"/>
      <c r="AG189" s="34"/>
      <c r="AH189" s="34"/>
      <c r="AI189" s="34"/>
      <c r="AJ189" s="34"/>
      <c r="AK189" s="34"/>
      <c r="AL189" s="34"/>
      <c r="AM189" s="34"/>
      <c r="AN189" s="34"/>
      <c r="AO189" s="34"/>
      <c r="AP189" s="34"/>
      <c r="AQ189" s="34"/>
      <c r="AR189" s="34"/>
      <c r="AS189" s="34"/>
      <c r="AT189" s="34"/>
      <c r="AU189" s="34"/>
      <c r="AV189" s="34"/>
      <c r="AW189" s="34"/>
      <c r="AX189" s="34"/>
    </row>
    <row r="190" spans="2:51" ht="14.4" x14ac:dyDescent="0.3">
      <c r="F190" s="34"/>
      <c r="G190" s="34"/>
      <c r="R190" s="155" t="s">
        <v>348</v>
      </c>
      <c r="S190" s="155">
        <v>179478621</v>
      </c>
      <c r="T190" t="s">
        <v>1</v>
      </c>
      <c r="X190" s="34"/>
      <c r="Y190" s="34"/>
      <c r="Z190" s="34"/>
      <c r="AA190" s="34"/>
      <c r="AB190" s="34"/>
      <c r="AC190" s="34"/>
      <c r="AD190" s="34"/>
      <c r="AE190" s="34"/>
      <c r="AF190" s="34"/>
      <c r="AG190" s="34"/>
      <c r="AH190" s="34"/>
      <c r="AI190" s="34"/>
      <c r="AJ190" s="34"/>
      <c r="AK190" s="34"/>
      <c r="AL190" s="34"/>
      <c r="AM190" s="34"/>
      <c r="AN190" s="34"/>
      <c r="AO190" s="34"/>
      <c r="AP190" s="34"/>
      <c r="AQ190" s="34"/>
      <c r="AR190" s="34"/>
      <c r="AS190" s="34"/>
      <c r="AT190" s="34"/>
      <c r="AU190" s="34"/>
      <c r="AV190" s="34"/>
      <c r="AW190" s="34"/>
      <c r="AX190" s="34"/>
    </row>
    <row r="191" spans="2:51" ht="14.4" x14ac:dyDescent="0.3">
      <c r="F191" s="34"/>
      <c r="G191" s="34"/>
      <c r="R191" s="155" t="s">
        <v>349</v>
      </c>
      <c r="S191" s="155">
        <v>179340620</v>
      </c>
      <c r="T191" t="s">
        <v>1</v>
      </c>
      <c r="X191" s="34"/>
      <c r="Y191" s="34"/>
      <c r="Z191" s="34"/>
      <c r="AA191" s="34"/>
      <c r="AB191" s="34"/>
      <c r="AC191" s="34"/>
      <c r="AD191" s="34"/>
      <c r="AE191" s="34"/>
      <c r="AF191" s="34"/>
      <c r="AG191" s="34"/>
      <c r="AH191" s="34"/>
      <c r="AI191" s="34"/>
      <c r="AJ191" s="34"/>
      <c r="AK191" s="34"/>
      <c r="AL191" s="34"/>
      <c r="AM191" s="34"/>
      <c r="AN191" s="34"/>
      <c r="AO191" s="34"/>
      <c r="AP191" s="34"/>
      <c r="AQ191" s="34"/>
      <c r="AR191" s="34"/>
      <c r="AS191" s="34"/>
      <c r="AT191" s="34"/>
      <c r="AU191" s="34"/>
      <c r="AV191" s="34"/>
      <c r="AW191" s="34"/>
      <c r="AX191" s="34"/>
      <c r="AY191" s="34"/>
    </row>
    <row r="192" spans="2:51" ht="14.4" x14ac:dyDescent="0.3">
      <c r="F192" s="34"/>
      <c r="G192" s="34"/>
      <c r="R192" s="155" t="s">
        <v>350</v>
      </c>
      <c r="S192" s="155">
        <v>179901854</v>
      </c>
      <c r="T192" t="s">
        <v>1</v>
      </c>
      <c r="X192" s="34"/>
      <c r="Y192" s="34"/>
      <c r="Z192" s="34"/>
      <c r="AA192" s="34"/>
      <c r="AB192" s="34"/>
      <c r="AC192" s="34"/>
      <c r="AD192" s="34"/>
      <c r="AE192" s="34"/>
      <c r="AF192" s="34"/>
      <c r="AG192" s="34"/>
      <c r="AH192" s="34"/>
      <c r="AI192" s="34"/>
      <c r="AJ192" s="34"/>
      <c r="AK192" s="34"/>
      <c r="AL192" s="34"/>
      <c r="AM192" s="34"/>
      <c r="AN192" s="34"/>
      <c r="AO192" s="34"/>
      <c r="AP192" s="34"/>
      <c r="AQ192" s="34"/>
      <c r="AR192" s="34"/>
      <c r="AS192" s="34"/>
      <c r="AT192" s="34"/>
      <c r="AU192" s="34"/>
      <c r="AV192" s="34"/>
      <c r="AW192" s="34"/>
      <c r="AX192" s="34"/>
      <c r="AY192" s="34"/>
    </row>
    <row r="193" spans="6:51" ht="14.4" x14ac:dyDescent="0.3">
      <c r="F193" s="34"/>
      <c r="G193" s="34"/>
      <c r="R193" s="155" t="s">
        <v>351</v>
      </c>
      <c r="S193" s="155">
        <v>180193231</v>
      </c>
      <c r="T193" t="s">
        <v>1</v>
      </c>
      <c r="X193" s="34"/>
      <c r="Y193" s="34"/>
      <c r="Z193" s="34"/>
      <c r="AA193" s="34"/>
      <c r="AB193" s="34"/>
      <c r="AC193" s="34"/>
      <c r="AD193" s="34"/>
      <c r="AE193" s="34"/>
      <c r="AF193" s="34"/>
      <c r="AG193" s="34"/>
      <c r="AH193" s="34"/>
      <c r="AI193" s="34"/>
      <c r="AJ193" s="34"/>
      <c r="AK193" s="34"/>
      <c r="AL193" s="34"/>
      <c r="AM193" s="34"/>
      <c r="AN193" s="34"/>
      <c r="AO193" s="34"/>
      <c r="AP193" s="34"/>
      <c r="AQ193" s="34"/>
      <c r="AR193" s="34"/>
      <c r="AS193" s="34"/>
      <c r="AT193" s="34"/>
      <c r="AU193" s="34"/>
      <c r="AV193" s="34"/>
      <c r="AW193" s="34"/>
      <c r="AX193" s="34"/>
      <c r="AY193" s="34"/>
    </row>
    <row r="194" spans="6:51" x14ac:dyDescent="0.25">
      <c r="F194" s="34"/>
      <c r="G194" s="34"/>
      <c r="R194" s="34" t="s">
        <v>352</v>
      </c>
      <c r="S194" s="34">
        <v>180153137</v>
      </c>
      <c r="T194" s="34" t="s">
        <v>1</v>
      </c>
      <c r="U194" s="34"/>
      <c r="V194" s="34"/>
      <c r="X194" s="34"/>
      <c r="Y194" s="34"/>
      <c r="Z194" s="34"/>
      <c r="AA194" s="34"/>
      <c r="AB194" s="34"/>
      <c r="AC194" s="34"/>
      <c r="AD194" s="34"/>
      <c r="AE194" s="34"/>
      <c r="AF194" s="34"/>
      <c r="AG194" s="34"/>
      <c r="AH194" s="34"/>
      <c r="AI194" s="34"/>
      <c r="AJ194" s="34"/>
      <c r="AK194" s="34"/>
      <c r="AL194" s="34"/>
      <c r="AM194" s="34"/>
      <c r="AN194" s="34"/>
      <c r="AO194" s="34"/>
      <c r="AP194" s="34"/>
      <c r="AQ194" s="34"/>
      <c r="AR194" s="34"/>
      <c r="AS194" s="34"/>
      <c r="AT194" s="34"/>
      <c r="AU194" s="34"/>
      <c r="AV194" s="34"/>
      <c r="AW194" s="34"/>
      <c r="AX194" s="34"/>
      <c r="AY194" s="34"/>
    </row>
    <row r="195" spans="6:51" x14ac:dyDescent="0.25">
      <c r="F195" s="34"/>
      <c r="G195" s="34"/>
      <c r="R195" s="34" t="s">
        <v>353</v>
      </c>
      <c r="S195" s="34">
        <v>180373788</v>
      </c>
      <c r="T195" s="34" t="s">
        <v>1</v>
      </c>
      <c r="U195" s="34"/>
      <c r="V195" s="34"/>
      <c r="X195" s="34"/>
      <c r="Y195" s="34"/>
      <c r="Z195" s="34"/>
      <c r="AA195" s="34"/>
      <c r="AB195" s="34"/>
      <c r="AC195" s="34"/>
      <c r="AD195" s="34"/>
      <c r="AE195" s="34"/>
      <c r="AF195" s="34"/>
      <c r="AG195" s="34"/>
      <c r="AH195" s="34"/>
      <c r="AI195" s="34"/>
      <c r="AJ195" s="34"/>
      <c r="AK195" s="34"/>
      <c r="AL195" s="34"/>
      <c r="AM195" s="34"/>
      <c r="AN195" s="34"/>
      <c r="AO195" s="34"/>
      <c r="AP195" s="34"/>
      <c r="AQ195" s="34"/>
      <c r="AR195" s="34"/>
      <c r="AS195" s="34"/>
      <c r="AT195" s="34"/>
      <c r="AU195" s="34"/>
      <c r="AV195" s="34"/>
      <c r="AW195" s="34"/>
      <c r="AX195" s="34"/>
      <c r="AY195" s="34"/>
    </row>
    <row r="196" spans="6:51" x14ac:dyDescent="0.25">
      <c r="F196" s="34"/>
      <c r="G196" s="34"/>
      <c r="H196" s="34"/>
      <c r="I196" s="34"/>
      <c r="J196" s="34"/>
      <c r="K196" s="34"/>
      <c r="L196" s="34"/>
      <c r="M196" s="34"/>
      <c r="N196" s="34"/>
      <c r="O196" s="34"/>
      <c r="P196" s="34"/>
      <c r="Q196" s="34"/>
      <c r="R196" s="34" t="s">
        <v>354</v>
      </c>
      <c r="S196" s="34">
        <v>180102018</v>
      </c>
      <c r="T196" s="34" t="s">
        <v>10</v>
      </c>
      <c r="U196" s="34"/>
      <c r="V196" s="34"/>
      <c r="X196" s="34"/>
      <c r="Y196" s="34"/>
      <c r="Z196" s="34"/>
      <c r="AA196" s="34"/>
      <c r="AB196" s="34"/>
      <c r="AC196" s="34"/>
      <c r="AD196" s="34"/>
      <c r="AE196" s="34"/>
      <c r="AF196" s="34"/>
      <c r="AG196" s="34"/>
      <c r="AH196" s="34"/>
      <c r="AI196" s="34"/>
      <c r="AJ196" s="34"/>
      <c r="AK196" s="34"/>
      <c r="AL196" s="34"/>
      <c r="AM196" s="34"/>
      <c r="AN196" s="34"/>
      <c r="AO196" s="34"/>
      <c r="AP196" s="34"/>
      <c r="AQ196" s="34"/>
      <c r="AR196" s="34"/>
      <c r="AS196" s="34"/>
      <c r="AT196" s="34"/>
      <c r="AU196" s="34"/>
      <c r="AV196" s="34"/>
      <c r="AW196" s="34"/>
      <c r="AX196" s="34"/>
      <c r="AY196" s="34"/>
    </row>
    <row r="197" spans="6:51" x14ac:dyDescent="0.25">
      <c r="F197" s="34"/>
      <c r="G197" s="34"/>
      <c r="H197" s="34"/>
      <c r="I197" s="34"/>
      <c r="J197" s="34"/>
      <c r="K197" s="34"/>
      <c r="L197" s="34"/>
      <c r="M197" s="34"/>
      <c r="N197" s="34"/>
      <c r="O197" s="34"/>
      <c r="P197" s="34"/>
      <c r="Q197" s="34"/>
      <c r="R197" s="34" t="s">
        <v>355</v>
      </c>
      <c r="S197" s="34">
        <v>181121797</v>
      </c>
      <c r="T197" s="34" t="s">
        <v>1</v>
      </c>
      <c r="U197" s="34"/>
      <c r="V197" s="34"/>
      <c r="X197" s="34"/>
      <c r="Y197" s="34"/>
      <c r="Z197" s="34"/>
      <c r="AA197" s="34"/>
      <c r="AB197" s="34"/>
      <c r="AC197" s="34"/>
      <c r="AD197" s="34"/>
      <c r="AE197" s="34"/>
      <c r="AF197" s="34"/>
      <c r="AG197" s="34"/>
      <c r="AH197" s="34"/>
      <c r="AI197" s="34"/>
      <c r="AJ197" s="34"/>
      <c r="AK197" s="34"/>
      <c r="AL197" s="34"/>
      <c r="AM197" s="34"/>
      <c r="AN197" s="34"/>
      <c r="AO197" s="34"/>
      <c r="AP197" s="34"/>
      <c r="AQ197" s="34"/>
      <c r="AR197" s="34"/>
      <c r="AS197" s="34"/>
      <c r="AT197" s="34"/>
      <c r="AU197" s="34"/>
      <c r="AV197" s="34"/>
      <c r="AW197" s="34"/>
      <c r="AX197" s="34"/>
      <c r="AY197" s="34"/>
    </row>
    <row r="198" spans="6:51" ht="14.4" x14ac:dyDescent="0.3">
      <c r="F198" s="34"/>
      <c r="G198" s="34"/>
      <c r="H198" s="34"/>
      <c r="I198" s="34"/>
      <c r="J198" s="34"/>
      <c r="K198" s="34"/>
      <c r="L198" s="34"/>
      <c r="M198" s="34"/>
      <c r="N198" s="34"/>
      <c r="O198" s="34"/>
      <c r="P198" s="34"/>
      <c r="Q198" s="34"/>
      <c r="R198" s="155" t="s">
        <v>356</v>
      </c>
      <c r="S198">
        <v>281523640</v>
      </c>
      <c r="T198" s="38" t="s">
        <v>1</v>
      </c>
      <c r="W198" s="34"/>
      <c r="X198" s="34"/>
      <c r="Y198" s="34"/>
      <c r="Z198" s="34"/>
      <c r="AA198" s="34"/>
      <c r="AB198" s="34"/>
      <c r="AC198" s="34"/>
      <c r="AD198" s="34"/>
      <c r="AE198" s="34"/>
      <c r="AF198" s="34"/>
      <c r="AG198" s="34"/>
      <c r="AH198" s="34"/>
      <c r="AI198" s="34"/>
      <c r="AJ198" s="34"/>
      <c r="AK198" s="34"/>
      <c r="AL198" s="34"/>
      <c r="AM198" s="34"/>
      <c r="AN198" s="34"/>
      <c r="AO198" s="34"/>
      <c r="AP198" s="34"/>
      <c r="AQ198" s="34"/>
      <c r="AR198" s="34"/>
      <c r="AS198" s="34"/>
      <c r="AT198" s="34"/>
      <c r="AU198" s="34"/>
      <c r="AV198" s="34"/>
      <c r="AW198" s="34"/>
      <c r="AX198" s="34"/>
      <c r="AY198" s="34"/>
    </row>
    <row r="199" spans="6:51" ht="14.4" x14ac:dyDescent="0.3">
      <c r="F199" s="34"/>
      <c r="G199" s="34"/>
      <c r="H199" s="34"/>
      <c r="I199" s="34"/>
      <c r="J199" s="34"/>
      <c r="K199" s="34"/>
      <c r="L199" s="34"/>
      <c r="M199" s="34"/>
      <c r="N199" s="34"/>
      <c r="O199" s="34"/>
      <c r="P199" s="34"/>
      <c r="Q199" s="34"/>
      <c r="R199" s="155" t="s">
        <v>357</v>
      </c>
      <c r="S199">
        <v>181522014</v>
      </c>
      <c r="T199" s="38" t="s">
        <v>1</v>
      </c>
      <c r="W199" s="34"/>
      <c r="X199" s="34"/>
      <c r="Y199" s="34"/>
      <c r="Z199" s="34"/>
      <c r="AA199" s="34"/>
      <c r="AB199" s="34"/>
      <c r="AC199" s="34"/>
      <c r="AD199" s="34"/>
      <c r="AE199" s="34"/>
      <c r="AF199" s="34"/>
      <c r="AG199" s="34"/>
      <c r="AH199" s="34"/>
      <c r="AI199" s="34"/>
      <c r="AJ199" s="34"/>
      <c r="AK199" s="34"/>
      <c r="AL199" s="34"/>
      <c r="AM199" s="34"/>
      <c r="AN199" s="34"/>
      <c r="AO199" s="34"/>
      <c r="AP199" s="34"/>
      <c r="AQ199" s="34"/>
      <c r="AR199" s="34"/>
      <c r="AS199" s="34"/>
      <c r="AT199" s="34"/>
      <c r="AU199" s="34"/>
      <c r="AV199" s="34"/>
      <c r="AW199" s="34"/>
      <c r="AX199" s="34"/>
      <c r="AY199" s="34"/>
    </row>
    <row r="200" spans="6:51" ht="14.4" x14ac:dyDescent="0.3">
      <c r="F200" s="34"/>
      <c r="G200" s="34"/>
      <c r="Q200" s="155"/>
      <c r="R200" s="155" t="s">
        <v>358</v>
      </c>
      <c r="S200">
        <v>181200636</v>
      </c>
      <c r="T200" s="38" t="s">
        <v>1</v>
      </c>
      <c r="X200" s="34"/>
      <c r="Y200" s="34"/>
      <c r="Z200" s="34"/>
      <c r="AA200" s="34"/>
      <c r="AB200" s="34"/>
      <c r="AC200" s="34"/>
      <c r="AD200" s="34"/>
      <c r="AE200" s="34"/>
      <c r="AF200" s="34"/>
      <c r="AG200" s="34"/>
      <c r="AH200" s="34"/>
      <c r="AI200" s="34"/>
      <c r="AJ200" s="34"/>
      <c r="AK200" s="34"/>
      <c r="AL200" s="34"/>
      <c r="AM200" s="34"/>
      <c r="AN200" s="34"/>
      <c r="AO200" s="34"/>
      <c r="AP200" s="34"/>
      <c r="AQ200" s="34"/>
      <c r="AR200" s="34"/>
      <c r="AS200" s="34"/>
      <c r="AT200" s="34"/>
      <c r="AU200" s="34"/>
      <c r="AV200" s="34"/>
      <c r="AW200" s="34"/>
      <c r="AX200" s="34"/>
      <c r="AY200" s="34"/>
    </row>
    <row r="201" spans="6:51" ht="14.4" x14ac:dyDescent="0.3">
      <c r="F201" s="34"/>
      <c r="G201" s="34"/>
      <c r="Q201" s="155"/>
      <c r="R201" s="155" t="s">
        <v>359</v>
      </c>
      <c r="S201">
        <v>182770817</v>
      </c>
      <c r="T201" s="38" t="s">
        <v>1</v>
      </c>
      <c r="X201" s="34"/>
      <c r="Y201" s="34"/>
      <c r="Z201" s="34"/>
      <c r="AA201" s="34"/>
      <c r="AB201" s="34"/>
      <c r="AC201" s="34"/>
      <c r="AD201" s="34"/>
      <c r="AE201" s="34"/>
      <c r="AF201" s="34"/>
      <c r="AG201" s="34"/>
      <c r="AH201" s="34"/>
      <c r="AI201" s="34"/>
      <c r="AJ201" s="34"/>
      <c r="AK201" s="34"/>
      <c r="AL201" s="34"/>
      <c r="AM201" s="34"/>
      <c r="AN201" s="34"/>
      <c r="AO201" s="34"/>
      <c r="AP201" s="34"/>
      <c r="AQ201" s="34"/>
      <c r="AR201" s="34"/>
      <c r="AS201" s="34"/>
      <c r="AT201" s="34"/>
      <c r="AU201" s="34"/>
      <c r="AV201" s="34"/>
      <c r="AW201" s="34"/>
      <c r="AX201" s="34"/>
      <c r="AY201" s="34"/>
    </row>
    <row r="202" spans="6:51" ht="14.4" x14ac:dyDescent="0.3">
      <c r="F202" s="34"/>
      <c r="G202" s="34"/>
      <c r="Q202" s="155"/>
      <c r="R202" s="155" t="s">
        <v>360</v>
      </c>
      <c r="S202">
        <v>182701785</v>
      </c>
      <c r="T202" s="38" t="s">
        <v>1</v>
      </c>
      <c r="X202" s="34"/>
      <c r="Y202" s="34"/>
      <c r="Z202" s="34"/>
      <c r="AA202" s="34"/>
      <c r="AB202" s="34"/>
      <c r="AC202" s="34"/>
      <c r="AD202" s="34"/>
      <c r="AE202" s="34"/>
      <c r="AF202" s="34"/>
      <c r="AG202" s="34"/>
      <c r="AH202" s="34"/>
      <c r="AI202" s="34"/>
      <c r="AJ202" s="34"/>
      <c r="AK202" s="34"/>
      <c r="AL202" s="34"/>
      <c r="AM202" s="34"/>
      <c r="AN202" s="34"/>
      <c r="AO202" s="34"/>
      <c r="AP202" s="34"/>
      <c r="AQ202" s="34"/>
      <c r="AR202" s="34"/>
      <c r="AS202" s="34"/>
      <c r="AT202" s="34"/>
      <c r="AU202" s="34"/>
      <c r="AV202" s="34"/>
      <c r="AW202" s="34"/>
      <c r="AX202" s="34"/>
      <c r="AY202" s="34"/>
    </row>
    <row r="203" spans="6:51" ht="14.4" x14ac:dyDescent="0.3">
      <c r="F203" s="34"/>
      <c r="G203" s="34"/>
      <c r="Q203" s="155"/>
      <c r="R203" s="155" t="s">
        <v>361</v>
      </c>
      <c r="S203">
        <v>182714850</v>
      </c>
      <c r="T203" s="38" t="s">
        <v>1</v>
      </c>
      <c r="X203" s="34"/>
      <c r="Y203" s="34"/>
      <c r="Z203" s="34"/>
      <c r="AA203" s="34"/>
      <c r="AB203" s="34"/>
      <c r="AC203" s="34"/>
      <c r="AD203" s="34"/>
      <c r="AE203" s="34"/>
      <c r="AF203" s="34"/>
      <c r="AG203" s="34"/>
      <c r="AH203" s="34"/>
      <c r="AI203" s="34"/>
      <c r="AJ203" s="34"/>
      <c r="AK203" s="34"/>
      <c r="AL203" s="34"/>
      <c r="AM203" s="34"/>
      <c r="AN203" s="34"/>
      <c r="AO203" s="34"/>
      <c r="AP203" s="34"/>
      <c r="AQ203" s="34"/>
      <c r="AR203" s="34"/>
      <c r="AS203" s="34"/>
      <c r="AT203" s="34"/>
      <c r="AU203" s="34"/>
      <c r="AV203" s="34"/>
      <c r="AW203" s="34"/>
      <c r="AX203" s="34"/>
      <c r="AY203" s="34"/>
    </row>
    <row r="204" spans="6:51" ht="14.4" x14ac:dyDescent="0.3">
      <c r="F204" s="34"/>
      <c r="G204" s="34"/>
      <c r="Q204" s="155"/>
      <c r="R204" s="155" t="s">
        <v>362</v>
      </c>
      <c r="S204">
        <v>182743364</v>
      </c>
      <c r="T204" s="38" t="s">
        <v>1</v>
      </c>
      <c r="X204" s="34"/>
      <c r="Y204" s="34"/>
      <c r="Z204" s="34"/>
      <c r="AA204" s="34"/>
      <c r="AB204" s="34"/>
      <c r="AC204" s="34"/>
      <c r="AD204" s="34"/>
      <c r="AE204" s="34"/>
      <c r="AF204" s="34"/>
      <c r="AG204" s="34"/>
      <c r="AH204" s="34"/>
      <c r="AI204" s="34"/>
      <c r="AJ204" s="34"/>
      <c r="AK204" s="34"/>
      <c r="AL204" s="34"/>
      <c r="AM204" s="34"/>
      <c r="AN204" s="34"/>
      <c r="AO204" s="34"/>
      <c r="AP204" s="34"/>
      <c r="AQ204" s="34"/>
      <c r="AR204" s="34"/>
      <c r="AS204" s="34"/>
      <c r="AT204" s="34"/>
      <c r="AU204" s="34"/>
      <c r="AV204" s="34"/>
      <c r="AW204" s="34"/>
      <c r="AX204" s="34"/>
      <c r="AY204" s="34"/>
    </row>
    <row r="205" spans="6:51" ht="14.4" x14ac:dyDescent="0.3">
      <c r="F205" s="34"/>
      <c r="G205" s="34"/>
      <c r="Q205" s="155"/>
      <c r="R205" s="155" t="s">
        <v>363</v>
      </c>
      <c r="S205">
        <v>183843314</v>
      </c>
      <c r="T205" s="38" t="s">
        <v>1</v>
      </c>
      <c r="X205" s="34"/>
      <c r="Y205" s="34"/>
      <c r="Z205" s="34"/>
      <c r="AA205" s="34"/>
      <c r="AB205" s="34"/>
      <c r="AC205" s="34"/>
      <c r="AD205" s="34"/>
      <c r="AE205" s="34"/>
      <c r="AF205" s="34"/>
      <c r="AG205" s="34"/>
      <c r="AH205" s="34"/>
      <c r="AI205" s="34"/>
      <c r="AJ205" s="34"/>
      <c r="AK205" s="34"/>
      <c r="AL205" s="34"/>
      <c r="AM205" s="34"/>
      <c r="AN205" s="34"/>
      <c r="AO205" s="34"/>
      <c r="AP205" s="34"/>
      <c r="AQ205" s="34"/>
      <c r="AR205" s="34"/>
      <c r="AS205" s="34"/>
      <c r="AT205" s="34"/>
      <c r="AU205" s="34"/>
      <c r="AV205" s="34"/>
      <c r="AW205" s="34"/>
      <c r="AX205" s="34"/>
      <c r="AY205" s="34"/>
    </row>
    <row r="206" spans="6:51" ht="14.4" x14ac:dyDescent="0.3">
      <c r="F206" s="34"/>
      <c r="G206" s="34"/>
      <c r="Q206" s="155"/>
      <c r="R206" s="155" t="s">
        <v>364</v>
      </c>
      <c r="S206">
        <v>183633981</v>
      </c>
      <c r="T206" s="38" t="s">
        <v>1</v>
      </c>
      <c r="X206" s="34"/>
      <c r="Y206" s="34"/>
      <c r="Z206" s="34"/>
      <c r="AA206" s="34"/>
      <c r="AB206" s="34"/>
      <c r="AC206" s="34"/>
      <c r="AD206" s="34"/>
      <c r="AE206" s="34"/>
      <c r="AF206" s="34"/>
      <c r="AG206" s="34"/>
      <c r="AH206" s="34"/>
      <c r="AI206" s="34"/>
      <c r="AJ206" s="34"/>
      <c r="AK206" s="34"/>
      <c r="AL206" s="34"/>
      <c r="AM206" s="34"/>
      <c r="AN206" s="34"/>
      <c r="AO206" s="34"/>
      <c r="AP206" s="34"/>
      <c r="AQ206" s="34"/>
      <c r="AR206" s="34"/>
      <c r="AS206" s="34"/>
      <c r="AT206" s="34"/>
      <c r="AU206" s="34"/>
      <c r="AV206" s="34"/>
      <c r="AW206" s="34"/>
      <c r="AX206" s="34"/>
      <c r="AY206" s="34"/>
    </row>
    <row r="207" spans="6:51" ht="14.4" x14ac:dyDescent="0.3">
      <c r="F207" s="34"/>
      <c r="G207" s="34"/>
      <c r="Q207" s="155"/>
      <c r="R207" s="155" t="s">
        <v>365</v>
      </c>
      <c r="S207">
        <v>183605327</v>
      </c>
      <c r="T207" s="38" t="s">
        <v>1</v>
      </c>
      <c r="X207" s="34"/>
      <c r="Y207" s="34"/>
      <c r="Z207" s="34"/>
      <c r="AA207" s="34"/>
      <c r="AB207" s="34"/>
      <c r="AC207" s="34"/>
      <c r="AD207" s="34"/>
      <c r="AE207" s="34"/>
      <c r="AF207" s="34"/>
      <c r="AG207" s="34"/>
      <c r="AH207" s="34"/>
      <c r="AI207" s="34"/>
      <c r="AJ207" s="34"/>
      <c r="AK207" s="34"/>
      <c r="AL207" s="34"/>
      <c r="AM207" s="34"/>
      <c r="AN207" s="34"/>
      <c r="AO207" s="34"/>
      <c r="AP207" s="34"/>
      <c r="AQ207" s="34"/>
      <c r="AR207" s="34"/>
      <c r="AS207" s="34"/>
      <c r="AT207" s="34"/>
      <c r="AU207" s="34"/>
      <c r="AV207" s="34"/>
      <c r="AW207" s="34"/>
      <c r="AX207" s="34"/>
      <c r="AY207" s="34"/>
    </row>
    <row r="208" spans="6:51" ht="14.4" x14ac:dyDescent="0.3">
      <c r="F208" s="34"/>
      <c r="G208" s="34"/>
      <c r="Q208" s="155"/>
      <c r="R208" s="155" t="s">
        <v>366</v>
      </c>
      <c r="S208">
        <v>183606952</v>
      </c>
      <c r="T208" s="38" t="s">
        <v>1</v>
      </c>
      <c r="X208" s="34"/>
      <c r="Y208" s="34"/>
      <c r="Z208" s="34"/>
      <c r="AA208" s="34"/>
      <c r="AB208" s="34"/>
      <c r="AC208" s="34"/>
      <c r="AD208" s="34"/>
      <c r="AE208" s="34"/>
      <c r="AF208" s="34"/>
      <c r="AG208" s="34"/>
      <c r="AH208" s="34"/>
      <c r="AI208" s="34"/>
      <c r="AJ208" s="34"/>
      <c r="AK208" s="34"/>
      <c r="AL208" s="34"/>
      <c r="AM208" s="34"/>
      <c r="AN208" s="34"/>
      <c r="AO208" s="34"/>
      <c r="AP208" s="34"/>
      <c r="AQ208" s="34"/>
      <c r="AR208" s="34"/>
      <c r="AS208" s="34"/>
      <c r="AT208" s="34"/>
      <c r="AU208" s="34"/>
      <c r="AV208" s="34"/>
      <c r="AW208" s="34"/>
      <c r="AX208" s="34"/>
      <c r="AY208" s="34"/>
    </row>
    <row r="209" spans="6:51" ht="14.4" x14ac:dyDescent="0.3">
      <c r="F209" s="34"/>
      <c r="G209" s="34"/>
      <c r="Q209" s="155"/>
      <c r="R209" s="155" t="s">
        <v>367</v>
      </c>
      <c r="S209">
        <v>283667080</v>
      </c>
      <c r="T209" s="38" t="s">
        <v>1</v>
      </c>
      <c r="X209" s="34"/>
      <c r="Y209" s="34"/>
      <c r="Z209" s="34"/>
      <c r="AA209" s="34"/>
      <c r="AB209" s="34"/>
      <c r="AC209" s="34"/>
      <c r="AD209" s="34"/>
      <c r="AE209" s="34"/>
      <c r="AF209" s="34"/>
      <c r="AG209" s="34"/>
      <c r="AH209" s="34"/>
      <c r="AI209" s="34"/>
      <c r="AJ209" s="34"/>
      <c r="AK209" s="34"/>
      <c r="AL209" s="34"/>
      <c r="AM209" s="34"/>
      <c r="AN209" s="34"/>
      <c r="AO209" s="34"/>
      <c r="AP209" s="34"/>
      <c r="AQ209" s="34"/>
      <c r="AR209" s="34"/>
      <c r="AS209" s="34"/>
      <c r="AT209" s="34"/>
      <c r="AU209" s="34"/>
      <c r="AV209" s="34"/>
      <c r="AW209" s="34"/>
      <c r="AX209" s="34"/>
      <c r="AY209" s="34"/>
    </row>
    <row r="210" spans="6:51" ht="14.4" x14ac:dyDescent="0.3">
      <c r="F210" s="34"/>
      <c r="G210" s="34"/>
      <c r="Q210" s="155"/>
      <c r="R210" s="155" t="s">
        <v>368</v>
      </c>
      <c r="S210" s="155">
        <v>300083878</v>
      </c>
      <c r="T210" t="s">
        <v>1</v>
      </c>
      <c r="X210" s="34"/>
      <c r="Y210" s="34"/>
      <c r="Z210" s="34"/>
      <c r="AA210" s="34"/>
      <c r="AB210" s="34"/>
      <c r="AC210" s="34"/>
      <c r="AD210" s="34"/>
      <c r="AE210" s="34"/>
      <c r="AF210" s="34"/>
      <c r="AG210" s="34"/>
      <c r="AH210" s="34"/>
      <c r="AI210" s="34"/>
      <c r="AJ210" s="34"/>
      <c r="AK210" s="34"/>
      <c r="AL210" s="34"/>
      <c r="AM210" s="34"/>
      <c r="AN210" s="34"/>
      <c r="AO210" s="34"/>
      <c r="AP210" s="34"/>
      <c r="AQ210" s="34"/>
      <c r="AR210" s="34"/>
      <c r="AS210" s="34"/>
      <c r="AT210" s="34"/>
      <c r="AU210" s="34"/>
      <c r="AV210" s="34"/>
      <c r="AW210" s="34"/>
      <c r="AX210" s="34"/>
      <c r="AY210" s="34"/>
    </row>
    <row r="211" spans="6:51" ht="14.4" x14ac:dyDescent="0.3">
      <c r="F211" s="34"/>
      <c r="G211" s="34"/>
      <c r="Q211" s="155"/>
      <c r="R211" s="155" t="s">
        <v>369</v>
      </c>
      <c r="S211" s="155">
        <v>184552774</v>
      </c>
      <c r="T211" t="s">
        <v>1</v>
      </c>
      <c r="X211" s="34"/>
      <c r="Y211" s="34"/>
      <c r="Z211" s="34"/>
      <c r="AA211" s="34"/>
      <c r="AB211" s="34"/>
      <c r="AC211" s="34"/>
      <c r="AD211" s="34"/>
      <c r="AE211" s="34"/>
      <c r="AF211" s="34"/>
      <c r="AG211" s="34"/>
      <c r="AH211" s="34"/>
      <c r="AI211" s="34"/>
      <c r="AJ211" s="34"/>
      <c r="AK211" s="34"/>
      <c r="AL211" s="34"/>
      <c r="AM211" s="34"/>
      <c r="AN211" s="34"/>
      <c r="AO211" s="34"/>
      <c r="AP211" s="34"/>
      <c r="AQ211" s="34"/>
      <c r="AR211" s="34"/>
      <c r="AS211" s="34"/>
      <c r="AT211" s="34"/>
      <c r="AU211" s="34"/>
      <c r="AV211" s="34"/>
      <c r="AW211" s="34"/>
      <c r="AX211" s="34"/>
      <c r="AY211" s="34"/>
    </row>
    <row r="212" spans="6:51" ht="14.4" x14ac:dyDescent="0.3">
      <c r="F212" s="34"/>
      <c r="G212" s="34"/>
      <c r="R212" s="155" t="s">
        <v>370</v>
      </c>
      <c r="S212" s="155">
        <v>184827583</v>
      </c>
      <c r="T212" t="s">
        <v>1</v>
      </c>
      <c r="X212" s="34"/>
      <c r="Y212" s="34"/>
      <c r="Z212" s="34"/>
      <c r="AA212" s="34"/>
      <c r="AB212" s="34"/>
      <c r="AC212" s="34"/>
      <c r="AD212" s="34"/>
      <c r="AE212" s="34"/>
      <c r="AF212" s="34"/>
      <c r="AG212" s="34"/>
      <c r="AH212" s="34"/>
      <c r="AI212" s="34"/>
      <c r="AJ212" s="34"/>
      <c r="AK212" s="34"/>
      <c r="AL212" s="34"/>
      <c r="AM212" s="34"/>
      <c r="AN212" s="34"/>
      <c r="AO212" s="34"/>
      <c r="AP212" s="34"/>
      <c r="AQ212" s="34"/>
      <c r="AR212" s="34"/>
      <c r="AS212" s="34"/>
      <c r="AT212" s="34"/>
      <c r="AU212" s="34"/>
      <c r="AV212" s="34"/>
      <c r="AW212" s="34"/>
      <c r="AX212" s="34"/>
      <c r="AY212" s="34"/>
    </row>
    <row r="213" spans="6:51" ht="14.4" x14ac:dyDescent="0.3">
      <c r="F213" s="34"/>
      <c r="G213" s="34"/>
      <c r="R213" s="155" t="s">
        <v>371</v>
      </c>
      <c r="S213" s="155">
        <v>184626819</v>
      </c>
      <c r="T213" t="s">
        <v>1</v>
      </c>
      <c r="X213" s="34"/>
      <c r="Y213" s="34"/>
      <c r="Z213" s="34"/>
      <c r="AA213" s="34"/>
      <c r="AB213" s="34"/>
      <c r="AC213" s="34"/>
      <c r="AD213" s="34"/>
      <c r="AE213" s="34"/>
      <c r="AF213" s="34"/>
      <c r="AG213" s="34"/>
      <c r="AH213" s="34"/>
      <c r="AI213" s="34"/>
      <c r="AJ213" s="34"/>
      <c r="AK213" s="34"/>
      <c r="AL213" s="34"/>
      <c r="AM213" s="34"/>
      <c r="AN213" s="34"/>
      <c r="AO213" s="34"/>
      <c r="AP213" s="34"/>
      <c r="AQ213" s="34"/>
      <c r="AR213" s="34"/>
      <c r="AS213" s="34"/>
      <c r="AT213" s="34"/>
      <c r="AU213" s="34"/>
      <c r="AV213" s="34"/>
      <c r="AW213" s="34"/>
      <c r="AX213" s="34"/>
      <c r="AY213" s="34"/>
    </row>
    <row r="214" spans="6:51" ht="14.4" x14ac:dyDescent="0.3">
      <c r="F214" s="34"/>
      <c r="G214" s="34"/>
      <c r="R214" s="155" t="s">
        <v>372</v>
      </c>
      <c r="S214" s="155">
        <v>184536236</v>
      </c>
      <c r="T214" t="s">
        <v>1</v>
      </c>
      <c r="X214" s="34"/>
      <c r="Y214" s="34"/>
      <c r="Z214" s="34"/>
      <c r="AA214" s="34"/>
      <c r="AB214" s="34"/>
      <c r="AC214" s="34"/>
      <c r="AD214" s="34"/>
      <c r="AE214" s="34"/>
      <c r="AF214" s="34"/>
      <c r="AG214" s="34"/>
      <c r="AH214" s="34"/>
      <c r="AI214" s="34"/>
      <c r="AJ214" s="34"/>
      <c r="AK214" s="34"/>
      <c r="AL214" s="34"/>
      <c r="AM214" s="34"/>
      <c r="AN214" s="34"/>
      <c r="AO214" s="34"/>
      <c r="AP214" s="34"/>
      <c r="AQ214" s="34"/>
      <c r="AR214" s="34"/>
      <c r="AS214" s="34"/>
      <c r="AT214" s="34"/>
      <c r="AU214" s="34"/>
      <c r="AV214" s="34"/>
      <c r="AW214" s="34"/>
      <c r="AX214" s="34"/>
      <c r="AY214" s="34"/>
    </row>
    <row r="215" spans="6:51" ht="14.4" x14ac:dyDescent="0.3">
      <c r="F215" s="34"/>
      <c r="G215" s="34"/>
      <c r="R215" s="155" t="s">
        <v>373</v>
      </c>
      <c r="S215" s="155">
        <v>185304657</v>
      </c>
      <c r="T215" t="s">
        <v>1</v>
      </c>
      <c r="X215" s="34"/>
      <c r="Y215" s="34"/>
      <c r="Z215" s="34"/>
      <c r="AA215" s="34"/>
      <c r="AB215" s="34"/>
      <c r="AC215" s="34"/>
      <c r="AD215" s="34"/>
      <c r="AE215" s="34"/>
      <c r="AF215" s="34"/>
      <c r="AG215" s="34"/>
      <c r="AH215" s="34"/>
      <c r="AI215" s="34"/>
      <c r="AJ215" s="34"/>
      <c r="AK215" s="34"/>
      <c r="AL215" s="34"/>
      <c r="AM215" s="34"/>
      <c r="AN215" s="34"/>
      <c r="AO215" s="34"/>
      <c r="AP215" s="34"/>
      <c r="AQ215" s="34"/>
      <c r="AR215" s="34"/>
      <c r="AS215" s="34"/>
      <c r="AT215" s="34"/>
      <c r="AU215" s="34"/>
      <c r="AV215" s="34"/>
      <c r="AW215" s="34"/>
      <c r="AX215" s="34"/>
      <c r="AY215" s="34"/>
    </row>
    <row r="216" spans="6:51" ht="14.4" x14ac:dyDescent="0.3">
      <c r="F216" s="34"/>
      <c r="G216" s="34"/>
      <c r="R216" s="155" t="s">
        <v>374</v>
      </c>
      <c r="S216" s="155">
        <v>185492166</v>
      </c>
      <c r="T216" t="s">
        <v>1</v>
      </c>
      <c r="X216" s="34"/>
      <c r="Y216" s="34"/>
      <c r="Z216" s="34"/>
      <c r="AA216" s="34"/>
      <c r="AB216" s="34"/>
      <c r="AC216" s="34"/>
      <c r="AD216" s="34"/>
      <c r="AE216" s="34"/>
      <c r="AF216" s="34"/>
      <c r="AG216" s="34"/>
      <c r="AH216" s="34"/>
      <c r="AI216" s="34"/>
      <c r="AJ216" s="34"/>
      <c r="AK216" s="34"/>
      <c r="AL216" s="34"/>
      <c r="AM216" s="34"/>
      <c r="AN216" s="34"/>
      <c r="AO216" s="34"/>
      <c r="AP216" s="34"/>
      <c r="AQ216" s="34"/>
      <c r="AR216" s="34"/>
      <c r="AS216" s="34"/>
      <c r="AT216" s="34"/>
      <c r="AU216" s="34"/>
      <c r="AV216" s="34"/>
      <c r="AW216" s="34"/>
      <c r="AX216" s="34"/>
      <c r="AY216" s="34"/>
    </row>
    <row r="217" spans="6:51" ht="14.4" x14ac:dyDescent="0.3">
      <c r="F217" s="34"/>
      <c r="G217" s="34"/>
      <c r="R217" s="155" t="s">
        <v>375</v>
      </c>
      <c r="S217" s="155">
        <v>185105324</v>
      </c>
      <c r="T217" t="s">
        <v>1</v>
      </c>
      <c r="X217" s="34"/>
      <c r="Y217" s="34"/>
      <c r="Z217" s="34"/>
      <c r="AA217" s="34"/>
      <c r="AB217" s="34"/>
      <c r="AC217" s="34"/>
      <c r="AD217" s="34"/>
      <c r="AE217" s="34"/>
      <c r="AF217" s="34"/>
      <c r="AG217" s="34"/>
      <c r="AH217" s="34"/>
      <c r="AI217" s="34"/>
      <c r="AJ217" s="34"/>
      <c r="AK217" s="34"/>
      <c r="AL217" s="34"/>
      <c r="AM217" s="34"/>
      <c r="AN217" s="34"/>
      <c r="AO217" s="34"/>
      <c r="AP217" s="34"/>
      <c r="AQ217" s="34"/>
      <c r="AR217" s="34"/>
      <c r="AS217" s="34"/>
      <c r="AT217" s="34"/>
      <c r="AU217" s="34"/>
      <c r="AV217" s="34"/>
      <c r="AW217" s="34"/>
      <c r="AX217" s="34"/>
      <c r="AY217" s="34"/>
    </row>
    <row r="218" spans="6:51" ht="14.4" x14ac:dyDescent="0.3">
      <c r="F218" s="34"/>
      <c r="G218" s="34"/>
      <c r="R218" s="155" t="s">
        <v>376</v>
      </c>
      <c r="S218" s="155">
        <v>302296661</v>
      </c>
      <c r="T218" t="s">
        <v>1</v>
      </c>
      <c r="X218" s="34"/>
      <c r="Y218" s="34"/>
      <c r="Z218" s="34"/>
      <c r="AA218" s="34"/>
      <c r="AB218" s="34"/>
      <c r="AC218" s="34"/>
      <c r="AD218" s="34"/>
      <c r="AE218" s="34"/>
      <c r="AF218" s="34"/>
      <c r="AG218" s="34"/>
      <c r="AH218" s="34"/>
      <c r="AI218" s="34"/>
      <c r="AJ218" s="34"/>
      <c r="AK218" s="34"/>
      <c r="AL218" s="34"/>
      <c r="AM218" s="34"/>
      <c r="AN218" s="34"/>
      <c r="AO218" s="34"/>
      <c r="AP218" s="34"/>
      <c r="AQ218" s="34"/>
      <c r="AR218" s="34"/>
      <c r="AS218" s="34"/>
      <c r="AT218" s="34"/>
      <c r="AU218" s="34"/>
      <c r="AV218" s="34"/>
      <c r="AW218" s="34"/>
      <c r="AX218" s="34"/>
      <c r="AY218" s="34"/>
    </row>
    <row r="219" spans="6:51" ht="14.4" x14ac:dyDescent="0.3">
      <c r="F219" s="34"/>
      <c r="G219" s="34"/>
      <c r="R219" s="155" t="s">
        <v>377</v>
      </c>
      <c r="S219" s="155">
        <v>185179431</v>
      </c>
      <c r="T219" t="s">
        <v>1</v>
      </c>
      <c r="X219" s="34"/>
      <c r="Y219" s="34"/>
      <c r="Z219" s="34"/>
      <c r="AA219" s="34"/>
      <c r="AB219" s="34"/>
      <c r="AC219" s="34"/>
      <c r="AD219" s="34"/>
      <c r="AE219" s="34"/>
      <c r="AF219" s="34"/>
      <c r="AG219" s="34"/>
      <c r="AH219" s="34"/>
      <c r="AI219" s="34"/>
      <c r="AJ219" s="34"/>
      <c r="AK219" s="34"/>
      <c r="AL219" s="34"/>
      <c r="AM219" s="34"/>
      <c r="AN219" s="34"/>
      <c r="AO219" s="34"/>
      <c r="AP219" s="34"/>
      <c r="AQ219" s="34"/>
      <c r="AR219" s="34"/>
      <c r="AS219" s="34"/>
      <c r="AT219" s="34"/>
      <c r="AU219" s="34"/>
      <c r="AV219" s="34"/>
      <c r="AW219" s="34"/>
      <c r="AX219" s="34"/>
      <c r="AY219" s="34"/>
    </row>
    <row r="220" spans="6:51" ht="14.4" x14ac:dyDescent="0.3">
      <c r="F220" s="34"/>
      <c r="G220" s="34"/>
      <c r="R220" s="155" t="s">
        <v>378</v>
      </c>
      <c r="S220" s="155">
        <v>185108391</v>
      </c>
      <c r="T220" t="s">
        <v>1</v>
      </c>
      <c r="X220" s="34"/>
      <c r="Y220" s="34"/>
      <c r="Z220" s="34"/>
      <c r="AA220" s="34"/>
      <c r="AB220" s="34"/>
      <c r="AC220" s="34"/>
      <c r="AD220" s="34"/>
      <c r="AE220" s="34"/>
      <c r="AF220" s="34"/>
      <c r="AG220" s="34"/>
      <c r="AH220" s="34"/>
      <c r="AI220" s="34"/>
      <c r="AJ220" s="34"/>
      <c r="AK220" s="34"/>
      <c r="AL220" s="34"/>
      <c r="AM220" s="34"/>
      <c r="AN220" s="34"/>
      <c r="AO220" s="34"/>
      <c r="AP220" s="34"/>
      <c r="AQ220" s="34"/>
      <c r="AR220" s="34"/>
      <c r="AS220" s="34"/>
      <c r="AT220" s="34"/>
      <c r="AU220" s="34"/>
      <c r="AV220" s="34"/>
      <c r="AW220" s="34"/>
      <c r="AX220" s="34"/>
      <c r="AY220" s="34"/>
    </row>
    <row r="221" spans="6:51" ht="14.4" x14ac:dyDescent="0.3">
      <c r="F221" s="34"/>
      <c r="G221" s="34"/>
      <c r="R221" s="155" t="s">
        <v>379</v>
      </c>
      <c r="S221" s="155">
        <v>124135580</v>
      </c>
      <c r="T221" t="s">
        <v>12</v>
      </c>
      <c r="X221" s="34"/>
      <c r="Y221" s="34"/>
      <c r="Z221" s="34"/>
      <c r="AA221" s="34"/>
      <c r="AB221" s="34"/>
      <c r="AC221" s="34"/>
      <c r="AD221" s="34"/>
      <c r="AE221" s="34"/>
      <c r="AF221" s="34"/>
      <c r="AG221" s="34"/>
      <c r="AH221" s="34"/>
      <c r="AI221" s="34"/>
      <c r="AJ221" s="34"/>
      <c r="AK221" s="34"/>
      <c r="AL221" s="34"/>
      <c r="AM221" s="34"/>
      <c r="AN221" s="34"/>
      <c r="AO221" s="34"/>
      <c r="AP221" s="34"/>
      <c r="AQ221" s="34"/>
      <c r="AR221" s="34"/>
      <c r="AS221" s="34"/>
      <c r="AT221" s="34"/>
      <c r="AU221" s="34"/>
      <c r="AV221" s="34"/>
      <c r="AW221" s="34"/>
      <c r="AX221" s="34"/>
      <c r="AY221" s="34"/>
    </row>
    <row r="222" spans="6:51" ht="14.4" x14ac:dyDescent="0.3">
      <c r="F222" s="34"/>
      <c r="G222" s="34"/>
      <c r="R222" s="155" t="s">
        <v>380</v>
      </c>
      <c r="S222" s="155">
        <v>120545849</v>
      </c>
      <c r="T222" t="s">
        <v>1</v>
      </c>
      <c r="X222" s="34"/>
      <c r="Y222" s="34"/>
      <c r="Z222" s="34"/>
      <c r="AA222" s="34"/>
      <c r="AB222" s="34"/>
      <c r="AC222" s="34"/>
      <c r="AD222" s="34"/>
      <c r="AE222" s="34"/>
      <c r="AF222" s="34"/>
      <c r="AG222" s="34"/>
      <c r="AH222" s="34"/>
      <c r="AI222" s="34"/>
      <c r="AJ222" s="34"/>
      <c r="AK222" s="34"/>
      <c r="AL222" s="34"/>
      <c r="AM222" s="34"/>
      <c r="AN222" s="34"/>
      <c r="AO222" s="34"/>
      <c r="AP222" s="34"/>
      <c r="AQ222" s="34"/>
      <c r="AR222" s="34"/>
      <c r="AS222" s="34"/>
      <c r="AT222" s="34"/>
      <c r="AU222" s="34"/>
      <c r="AV222" s="34"/>
      <c r="AW222" s="34"/>
      <c r="AX222" s="34"/>
      <c r="AY222" s="34"/>
    </row>
    <row r="223" spans="6:51" ht="14.4" x14ac:dyDescent="0.3">
      <c r="F223" s="34"/>
      <c r="G223" s="34"/>
      <c r="R223" s="155" t="s">
        <v>381</v>
      </c>
      <c r="S223" s="155">
        <v>302683277</v>
      </c>
      <c r="T223" t="s">
        <v>1</v>
      </c>
      <c r="X223" s="34"/>
      <c r="Y223" s="34"/>
      <c r="Z223" s="34"/>
      <c r="AA223" s="34"/>
      <c r="AB223" s="34"/>
      <c r="AC223" s="34"/>
      <c r="AD223" s="34"/>
      <c r="AE223" s="34"/>
      <c r="AF223" s="34"/>
      <c r="AG223" s="34"/>
      <c r="AH223" s="34"/>
      <c r="AI223" s="34"/>
      <c r="AJ223" s="34"/>
      <c r="AK223" s="34"/>
      <c r="AL223" s="34"/>
      <c r="AM223" s="34"/>
      <c r="AN223" s="34"/>
      <c r="AO223" s="34"/>
      <c r="AP223" s="34"/>
      <c r="AQ223" s="34"/>
      <c r="AR223" s="34"/>
      <c r="AS223" s="34"/>
      <c r="AT223" s="34"/>
      <c r="AU223" s="34"/>
      <c r="AV223" s="34"/>
      <c r="AW223" s="34"/>
      <c r="AX223" s="34"/>
      <c r="AY223" s="34"/>
    </row>
    <row r="224" spans="6:51" ht="14.4" x14ac:dyDescent="0.3">
      <c r="F224" s="34"/>
      <c r="G224" s="34"/>
      <c r="R224" s="155" t="s">
        <v>382</v>
      </c>
      <c r="S224" s="155">
        <v>120153047</v>
      </c>
      <c r="T224" t="s">
        <v>1</v>
      </c>
      <c r="X224" s="34"/>
      <c r="Y224" s="34"/>
      <c r="Z224" s="34"/>
      <c r="AA224" s="34"/>
      <c r="AB224" s="34"/>
      <c r="AC224" s="34"/>
      <c r="AD224" s="34"/>
      <c r="AE224" s="34"/>
      <c r="AF224" s="34"/>
      <c r="AG224" s="34"/>
      <c r="AH224" s="34"/>
      <c r="AI224" s="34"/>
      <c r="AJ224" s="34"/>
      <c r="AK224" s="34"/>
      <c r="AL224" s="34"/>
      <c r="AM224" s="34"/>
      <c r="AN224" s="34"/>
      <c r="AO224" s="34"/>
      <c r="AP224" s="34"/>
      <c r="AQ224" s="34"/>
      <c r="AR224" s="34"/>
      <c r="AS224" s="34"/>
      <c r="AT224" s="34"/>
      <c r="AU224" s="34"/>
      <c r="AV224" s="34"/>
      <c r="AW224" s="34"/>
      <c r="AX224" s="34"/>
      <c r="AY224" s="34"/>
    </row>
    <row r="225" spans="6:51" ht="14.4" x14ac:dyDescent="0.3">
      <c r="F225" s="34"/>
      <c r="G225" s="34"/>
      <c r="R225" s="155" t="s">
        <v>383</v>
      </c>
      <c r="S225" s="155">
        <v>120750163</v>
      </c>
      <c r="T225" t="s">
        <v>1</v>
      </c>
      <c r="X225" s="34"/>
      <c r="Y225" s="34"/>
      <c r="Z225" s="34"/>
      <c r="AA225" s="34"/>
      <c r="AB225" s="34"/>
      <c r="AC225" s="34"/>
      <c r="AD225" s="34"/>
      <c r="AE225" s="34"/>
      <c r="AF225" s="34"/>
      <c r="AG225" s="34"/>
      <c r="AH225" s="34"/>
      <c r="AI225" s="34"/>
      <c r="AJ225" s="34"/>
      <c r="AK225" s="34"/>
      <c r="AL225" s="34"/>
      <c r="AM225" s="34"/>
      <c r="AN225" s="34"/>
      <c r="AO225" s="34"/>
      <c r="AP225" s="34"/>
      <c r="AQ225" s="34"/>
      <c r="AR225" s="34"/>
      <c r="AS225" s="34"/>
      <c r="AT225" s="34"/>
      <c r="AU225" s="34"/>
      <c r="AV225" s="34"/>
      <c r="AW225" s="34"/>
      <c r="AX225" s="34"/>
      <c r="AY225" s="34"/>
    </row>
    <row r="226" spans="6:51" ht="14.4" x14ac:dyDescent="0.3">
      <c r="F226" s="34"/>
      <c r="G226" s="34"/>
      <c r="R226" s="155" t="s">
        <v>384</v>
      </c>
      <c r="S226" s="155">
        <v>124644360</v>
      </c>
      <c r="T226" t="s">
        <v>10</v>
      </c>
      <c r="X226" s="34"/>
      <c r="Y226" s="34"/>
      <c r="Z226" s="34"/>
      <c r="AA226" s="34"/>
      <c r="AB226" s="34"/>
      <c r="AC226" s="34"/>
      <c r="AD226" s="34"/>
      <c r="AE226" s="34"/>
      <c r="AF226" s="34"/>
      <c r="AG226" s="34"/>
      <c r="AH226" s="34"/>
      <c r="AI226" s="34"/>
      <c r="AJ226" s="34"/>
      <c r="AK226" s="34"/>
      <c r="AL226" s="34"/>
      <c r="AM226" s="34"/>
      <c r="AN226" s="34"/>
      <c r="AO226" s="34"/>
      <c r="AP226" s="34"/>
      <c r="AQ226" s="34"/>
      <c r="AR226" s="34"/>
      <c r="AS226" s="34"/>
      <c r="AT226" s="34"/>
      <c r="AU226" s="34"/>
      <c r="AV226" s="34"/>
      <c r="AW226" s="34"/>
      <c r="AX226" s="34"/>
      <c r="AY226" s="34"/>
    </row>
    <row r="227" spans="6:51" ht="14.4" x14ac:dyDescent="0.3">
      <c r="F227" s="34"/>
      <c r="G227" s="34"/>
      <c r="R227" s="155" t="s">
        <v>385</v>
      </c>
      <c r="S227" s="155">
        <v>124568293</v>
      </c>
      <c r="T227" t="s">
        <v>10</v>
      </c>
      <c r="X227" s="34"/>
      <c r="Y227" s="34"/>
      <c r="Z227" s="34"/>
      <c r="AA227" s="34"/>
      <c r="AB227" s="34"/>
      <c r="AC227" s="34"/>
      <c r="AD227" s="34"/>
      <c r="AE227" s="34"/>
      <c r="AF227" s="34"/>
      <c r="AG227" s="34"/>
      <c r="AH227" s="34"/>
      <c r="AI227" s="34"/>
      <c r="AJ227" s="34"/>
      <c r="AK227" s="34"/>
      <c r="AL227" s="34"/>
      <c r="AM227" s="34"/>
      <c r="AN227" s="34"/>
      <c r="AO227" s="34"/>
      <c r="AP227" s="34"/>
      <c r="AQ227" s="34"/>
      <c r="AR227" s="34"/>
      <c r="AS227" s="34"/>
      <c r="AT227" s="34"/>
      <c r="AU227" s="34"/>
      <c r="AV227" s="34"/>
      <c r="AW227" s="34"/>
      <c r="AX227" s="34"/>
      <c r="AY227" s="34"/>
    </row>
    <row r="228" spans="6:51" ht="14.4" x14ac:dyDescent="0.3">
      <c r="F228" s="34"/>
      <c r="G228" s="34"/>
      <c r="R228" s="155" t="s">
        <v>386</v>
      </c>
      <c r="S228" s="155">
        <v>120125820</v>
      </c>
      <c r="T228" t="s">
        <v>1</v>
      </c>
      <c r="X228" s="34"/>
      <c r="Y228" s="34"/>
      <c r="Z228" s="34"/>
      <c r="AA228" s="34"/>
      <c r="AB228" s="34"/>
      <c r="AC228" s="34"/>
      <c r="AD228" s="34"/>
      <c r="AE228" s="34"/>
      <c r="AF228" s="34"/>
      <c r="AG228" s="34"/>
      <c r="AH228" s="34"/>
      <c r="AI228" s="34"/>
      <c r="AJ228" s="34"/>
      <c r="AK228" s="34"/>
      <c r="AL228" s="34"/>
      <c r="AM228" s="34"/>
      <c r="AN228" s="34"/>
      <c r="AO228" s="34"/>
      <c r="AP228" s="34"/>
      <c r="AQ228" s="34"/>
      <c r="AR228" s="34"/>
      <c r="AS228" s="34"/>
      <c r="AT228" s="34"/>
      <c r="AU228" s="34"/>
      <c r="AV228" s="34"/>
      <c r="AW228" s="34"/>
      <c r="AX228" s="34"/>
      <c r="AY228" s="34"/>
    </row>
    <row r="229" spans="6:51" ht="14.4" x14ac:dyDescent="0.3">
      <c r="F229" s="34"/>
      <c r="G229" s="34"/>
      <c r="H229" s="34"/>
      <c r="I229" s="34"/>
      <c r="J229" s="34"/>
      <c r="R229" s="155" t="s">
        <v>387</v>
      </c>
      <c r="S229" s="155">
        <v>181705485</v>
      </c>
      <c r="T229" t="s">
        <v>1</v>
      </c>
      <c r="X229" s="34"/>
      <c r="Y229" s="34"/>
      <c r="Z229" s="34"/>
      <c r="AA229" s="34"/>
      <c r="AB229" s="34"/>
      <c r="AC229" s="34"/>
      <c r="AD229" s="34"/>
      <c r="AE229" s="34"/>
      <c r="AF229" s="34"/>
      <c r="AG229" s="34"/>
      <c r="AH229" s="34"/>
      <c r="AI229" s="34"/>
      <c r="AJ229" s="34"/>
      <c r="AK229" s="34"/>
      <c r="AL229" s="34"/>
      <c r="AM229" s="34"/>
      <c r="AN229" s="34"/>
      <c r="AO229" s="34"/>
      <c r="AP229" s="34"/>
      <c r="AQ229" s="34"/>
      <c r="AR229" s="34"/>
      <c r="AS229" s="34"/>
      <c r="AT229" s="34"/>
      <c r="AU229" s="34"/>
      <c r="AV229" s="34"/>
      <c r="AW229" s="34"/>
      <c r="AX229" s="34"/>
      <c r="AY229" s="34"/>
    </row>
    <row r="230" spans="6:51" ht="14.4" x14ac:dyDescent="0.3">
      <c r="F230" s="34"/>
      <c r="G230" s="34"/>
      <c r="H230" s="34"/>
      <c r="I230" s="34"/>
      <c r="J230" s="34"/>
      <c r="R230" s="155" t="s">
        <v>388</v>
      </c>
      <c r="S230" s="155">
        <v>123615345</v>
      </c>
      <c r="T230" t="s">
        <v>10</v>
      </c>
      <c r="X230" s="34"/>
      <c r="Y230" s="34"/>
      <c r="Z230" s="34"/>
      <c r="AA230" s="34"/>
      <c r="AB230" s="34"/>
      <c r="AC230" s="34"/>
      <c r="AD230" s="34"/>
      <c r="AE230" s="34"/>
      <c r="AF230" s="34"/>
      <c r="AG230" s="34"/>
      <c r="AH230" s="34"/>
      <c r="AI230" s="34"/>
      <c r="AJ230" s="34"/>
      <c r="AK230" s="34"/>
      <c r="AL230" s="34"/>
      <c r="AM230" s="34"/>
      <c r="AN230" s="34"/>
      <c r="AO230" s="34"/>
      <c r="AP230" s="34"/>
      <c r="AQ230" s="34"/>
      <c r="AR230" s="34"/>
      <c r="AS230" s="34"/>
      <c r="AT230" s="34"/>
      <c r="AU230" s="34"/>
      <c r="AV230" s="34"/>
      <c r="AW230" s="34"/>
      <c r="AX230" s="34"/>
      <c r="AY230" s="34"/>
    </row>
    <row r="231" spans="6:51" ht="14.4" x14ac:dyDescent="0.3">
      <c r="F231" s="34"/>
      <c r="G231" s="34"/>
      <c r="H231" s="34"/>
      <c r="I231" s="34"/>
      <c r="J231" s="34"/>
      <c r="R231" s="155" t="s">
        <v>389</v>
      </c>
      <c r="S231" s="155">
        <v>304195262</v>
      </c>
      <c r="T231" t="s">
        <v>10</v>
      </c>
      <c r="X231" s="34"/>
      <c r="Y231" s="34"/>
      <c r="Z231" s="34"/>
      <c r="AA231" s="34"/>
      <c r="AB231" s="34"/>
      <c r="AC231" s="34"/>
      <c r="AD231" s="34"/>
      <c r="AE231" s="34"/>
      <c r="AF231" s="34"/>
      <c r="AG231" s="34"/>
      <c r="AH231" s="34"/>
      <c r="AI231" s="34"/>
      <c r="AJ231" s="34"/>
      <c r="AK231" s="34"/>
      <c r="AL231" s="34"/>
      <c r="AM231" s="34"/>
      <c r="AN231" s="34"/>
      <c r="AO231" s="34"/>
      <c r="AP231" s="34"/>
      <c r="AQ231" s="34"/>
      <c r="AR231" s="34"/>
      <c r="AS231" s="34"/>
      <c r="AT231" s="34"/>
      <c r="AU231" s="34"/>
      <c r="AV231" s="34"/>
      <c r="AW231" s="34"/>
      <c r="AX231" s="34"/>
      <c r="AY231" s="34"/>
    </row>
    <row r="232" spans="6:51" ht="14.4" x14ac:dyDescent="0.3">
      <c r="F232" s="34"/>
      <c r="G232" s="34"/>
      <c r="H232" s="34"/>
      <c r="I232" s="34"/>
      <c r="J232" s="34"/>
      <c r="R232" s="155" t="s">
        <v>390</v>
      </c>
      <c r="S232" s="155">
        <v>186442084</v>
      </c>
      <c r="T232" t="s">
        <v>1</v>
      </c>
      <c r="X232" s="34"/>
      <c r="Y232" s="34"/>
      <c r="Z232" s="34"/>
      <c r="AA232" s="34"/>
      <c r="AB232" s="34"/>
      <c r="AC232" s="34"/>
      <c r="AD232" s="34"/>
      <c r="AE232" s="34"/>
      <c r="AF232" s="34"/>
      <c r="AG232" s="34"/>
      <c r="AH232" s="34"/>
      <c r="AI232" s="34"/>
      <c r="AJ232" s="34"/>
      <c r="AK232" s="34"/>
      <c r="AL232" s="34"/>
      <c r="AM232" s="34"/>
      <c r="AN232" s="34"/>
      <c r="AO232" s="34"/>
      <c r="AP232" s="34"/>
      <c r="AQ232" s="34"/>
      <c r="AR232" s="34"/>
      <c r="AS232" s="34"/>
      <c r="AT232" s="34"/>
      <c r="AU232" s="34"/>
      <c r="AV232" s="34"/>
      <c r="AW232" s="34"/>
      <c r="AX232" s="34"/>
      <c r="AY232" s="34"/>
    </row>
    <row r="233" spans="6:51" ht="14.4" x14ac:dyDescent="0.3">
      <c r="F233" s="34"/>
      <c r="G233" s="34"/>
      <c r="H233" s="34"/>
      <c r="I233" s="34"/>
      <c r="J233" s="34"/>
      <c r="R233" s="155" t="s">
        <v>391</v>
      </c>
      <c r="S233" s="155">
        <v>186063262</v>
      </c>
      <c r="T233" t="s">
        <v>1</v>
      </c>
      <c r="X233" s="34"/>
      <c r="Y233" s="34"/>
      <c r="Z233" s="34"/>
      <c r="AA233" s="34"/>
      <c r="AB233" s="34"/>
      <c r="AC233" s="34"/>
      <c r="AD233" s="34"/>
      <c r="AE233" s="34"/>
      <c r="AF233" s="34"/>
      <c r="AG233" s="34"/>
      <c r="AH233" s="34"/>
      <c r="AI233" s="34"/>
      <c r="AJ233" s="34"/>
      <c r="AK233" s="34"/>
      <c r="AL233" s="34"/>
      <c r="AM233" s="34"/>
      <c r="AN233" s="34"/>
      <c r="AO233" s="34"/>
      <c r="AP233" s="34"/>
      <c r="AQ233" s="34"/>
      <c r="AR233" s="34"/>
      <c r="AS233" s="34"/>
      <c r="AT233" s="34"/>
      <c r="AU233" s="34"/>
      <c r="AV233" s="34"/>
      <c r="AW233" s="34"/>
      <c r="AX233" s="34"/>
      <c r="AY233" s="34"/>
    </row>
    <row r="234" spans="6:51" ht="14.4" x14ac:dyDescent="0.3">
      <c r="F234" s="34"/>
      <c r="G234" s="34"/>
      <c r="H234" s="34"/>
      <c r="I234" s="34"/>
      <c r="J234" s="34"/>
      <c r="R234" s="155" t="s">
        <v>392</v>
      </c>
      <c r="S234" s="155">
        <v>302409486</v>
      </c>
      <c r="T234" t="s">
        <v>10</v>
      </c>
      <c r="X234" s="34"/>
      <c r="Y234" s="34"/>
      <c r="Z234" s="34"/>
      <c r="AA234" s="34"/>
      <c r="AB234" s="34"/>
      <c r="AC234" s="34"/>
      <c r="AD234" s="34"/>
      <c r="AE234" s="34"/>
      <c r="AF234" s="34"/>
      <c r="AG234" s="34"/>
      <c r="AH234" s="34"/>
      <c r="AI234" s="34"/>
      <c r="AJ234" s="34"/>
      <c r="AK234" s="34"/>
      <c r="AL234" s="34"/>
      <c r="AM234" s="34"/>
      <c r="AN234" s="34"/>
      <c r="AO234" s="34"/>
      <c r="AP234" s="34"/>
      <c r="AQ234" s="34"/>
      <c r="AR234" s="34"/>
      <c r="AS234" s="34"/>
      <c r="AT234" s="34"/>
      <c r="AU234" s="34"/>
      <c r="AV234" s="34"/>
      <c r="AW234" s="34"/>
      <c r="AX234" s="34"/>
      <c r="AY234" s="34"/>
    </row>
    <row r="235" spans="6:51" ht="14.4" x14ac:dyDescent="0.3">
      <c r="F235" s="34"/>
      <c r="G235" s="34"/>
      <c r="H235" s="34"/>
      <c r="I235" s="34"/>
      <c r="J235" s="34"/>
      <c r="R235" s="155" t="s">
        <v>393</v>
      </c>
      <c r="S235" s="155">
        <v>155498117</v>
      </c>
      <c r="T235" t="s">
        <v>1</v>
      </c>
      <c r="X235" s="34"/>
      <c r="Y235" s="34"/>
      <c r="Z235" s="34"/>
      <c r="AA235" s="34"/>
      <c r="AB235" s="34"/>
      <c r="AC235" s="34"/>
      <c r="AD235" s="34"/>
      <c r="AE235" s="34"/>
      <c r="AF235" s="34"/>
      <c r="AG235" s="34"/>
      <c r="AH235" s="34"/>
      <c r="AI235" s="34"/>
      <c r="AJ235" s="34"/>
      <c r="AK235" s="34"/>
      <c r="AL235" s="34"/>
      <c r="AM235" s="34"/>
      <c r="AN235" s="34"/>
      <c r="AO235" s="34"/>
      <c r="AP235" s="34"/>
      <c r="AQ235" s="34"/>
      <c r="AR235" s="34"/>
      <c r="AS235" s="34"/>
      <c r="AT235" s="34"/>
      <c r="AU235" s="34"/>
      <c r="AV235" s="34"/>
      <c r="AW235" s="34"/>
      <c r="AX235" s="34"/>
      <c r="AY235" s="34"/>
    </row>
    <row r="236" spans="6:51" ht="14.4" x14ac:dyDescent="0.3">
      <c r="F236" s="34"/>
      <c r="G236" s="34"/>
      <c r="H236" s="34"/>
      <c r="I236" s="34"/>
      <c r="J236" s="34"/>
      <c r="R236" s="155" t="s">
        <v>394</v>
      </c>
      <c r="S236" s="155">
        <v>110087517</v>
      </c>
      <c r="T236" t="s">
        <v>1</v>
      </c>
      <c r="X236" s="34"/>
      <c r="Y236" s="34"/>
      <c r="Z236" s="34"/>
      <c r="AA236" s="34"/>
      <c r="AB236" s="34"/>
      <c r="AC236" s="34"/>
      <c r="AD236" s="34"/>
      <c r="AE236" s="34"/>
      <c r="AF236" s="34"/>
      <c r="AG236" s="34"/>
      <c r="AH236" s="34"/>
      <c r="AI236" s="34"/>
      <c r="AJ236" s="34"/>
      <c r="AK236" s="34"/>
      <c r="AL236" s="34"/>
      <c r="AM236" s="34"/>
      <c r="AN236" s="34"/>
      <c r="AO236" s="34"/>
      <c r="AP236" s="34"/>
      <c r="AQ236" s="34"/>
      <c r="AR236" s="34"/>
      <c r="AS236" s="34"/>
      <c r="AT236" s="34"/>
      <c r="AU236" s="34"/>
      <c r="AV236" s="34"/>
      <c r="AW236" s="34"/>
      <c r="AX236" s="34"/>
      <c r="AY236" s="34"/>
    </row>
    <row r="237" spans="6:51" ht="14.4" x14ac:dyDescent="0.3">
      <c r="F237" s="34"/>
      <c r="G237" s="34"/>
      <c r="H237" s="34"/>
      <c r="I237" s="34"/>
      <c r="J237" s="34"/>
      <c r="R237" s="155" t="s">
        <v>395</v>
      </c>
      <c r="S237" s="155">
        <v>155514735</v>
      </c>
      <c r="T237" t="s">
        <v>12</v>
      </c>
      <c r="X237" s="34"/>
      <c r="Y237" s="34"/>
      <c r="Z237" s="34"/>
      <c r="AA237" s="34"/>
      <c r="AB237" s="34"/>
      <c r="AC237" s="34"/>
      <c r="AD237" s="34"/>
      <c r="AE237" s="34"/>
      <c r="AF237" s="34"/>
      <c r="AG237" s="34"/>
      <c r="AH237" s="34"/>
      <c r="AI237" s="34"/>
      <c r="AJ237" s="34"/>
      <c r="AK237" s="34"/>
      <c r="AL237" s="34"/>
      <c r="AM237" s="34"/>
      <c r="AN237" s="34"/>
      <c r="AO237" s="34"/>
      <c r="AP237" s="34"/>
      <c r="AQ237" s="34"/>
      <c r="AR237" s="34"/>
      <c r="AS237" s="34"/>
      <c r="AT237" s="34"/>
      <c r="AU237" s="34"/>
      <c r="AV237" s="34"/>
      <c r="AW237" s="34"/>
      <c r="AX237" s="34"/>
      <c r="AY237" s="34"/>
    </row>
    <row r="238" spans="6:51" ht="14.4" x14ac:dyDescent="0.3">
      <c r="F238" s="34"/>
      <c r="G238" s="34"/>
      <c r="H238" s="34"/>
      <c r="I238" s="34"/>
      <c r="J238" s="34"/>
      <c r="R238" s="155" t="s">
        <v>396</v>
      </c>
      <c r="S238" s="155">
        <v>187920473</v>
      </c>
      <c r="T238" t="s">
        <v>1</v>
      </c>
      <c r="X238" s="34"/>
      <c r="Y238" s="34"/>
      <c r="Z238" s="34"/>
      <c r="AA238" s="34"/>
      <c r="AB238" s="34"/>
      <c r="AC238" s="34"/>
      <c r="AD238" s="34"/>
      <c r="AE238" s="34"/>
      <c r="AF238" s="34"/>
      <c r="AG238" s="34"/>
      <c r="AH238" s="34"/>
      <c r="AI238" s="34"/>
      <c r="AJ238" s="34"/>
      <c r="AK238" s="34"/>
      <c r="AL238" s="34"/>
      <c r="AM238" s="34"/>
      <c r="AN238" s="34"/>
      <c r="AO238" s="34"/>
      <c r="AP238" s="34"/>
      <c r="AQ238" s="34"/>
      <c r="AR238" s="34"/>
      <c r="AS238" s="34"/>
      <c r="AT238" s="34"/>
      <c r="AU238" s="34"/>
      <c r="AV238" s="34"/>
      <c r="AW238" s="34"/>
      <c r="AX238" s="34"/>
      <c r="AY238" s="34"/>
    </row>
    <row r="239" spans="6:51" ht="14.4" x14ac:dyDescent="0.3">
      <c r="F239" s="34"/>
      <c r="G239" s="34"/>
      <c r="H239" s="34"/>
      <c r="I239" s="34"/>
      <c r="J239" s="34"/>
      <c r="R239" s="155" t="s">
        <v>397</v>
      </c>
      <c r="S239" s="155">
        <v>187823316</v>
      </c>
      <c r="T239" t="s">
        <v>1</v>
      </c>
      <c r="X239" s="34"/>
      <c r="Y239" s="34"/>
      <c r="Z239" s="34"/>
      <c r="AA239" s="34"/>
      <c r="AB239" s="34"/>
      <c r="AC239" s="34"/>
      <c r="AD239" s="34"/>
      <c r="AE239" s="34"/>
      <c r="AF239" s="34"/>
      <c r="AG239" s="34"/>
      <c r="AH239" s="34"/>
      <c r="AI239" s="34"/>
      <c r="AJ239" s="34"/>
      <c r="AK239" s="34"/>
      <c r="AL239" s="34"/>
      <c r="AM239" s="34"/>
      <c r="AN239" s="34"/>
      <c r="AO239" s="34"/>
      <c r="AP239" s="34"/>
      <c r="AQ239" s="34"/>
      <c r="AR239" s="34"/>
      <c r="AS239" s="34"/>
      <c r="AT239" s="34"/>
      <c r="AU239" s="34"/>
      <c r="AV239" s="34"/>
      <c r="AW239" s="34"/>
      <c r="AX239" s="34"/>
      <c r="AY239" s="34"/>
    </row>
    <row r="240" spans="6:51" ht="14.4" x14ac:dyDescent="0.3">
      <c r="F240" s="34"/>
      <c r="G240" s="34"/>
      <c r="H240" s="34"/>
      <c r="I240" s="34"/>
      <c r="J240" s="34"/>
      <c r="R240" s="155" t="s">
        <v>398</v>
      </c>
      <c r="S240" s="155">
        <v>187801768</v>
      </c>
      <c r="T240" t="s">
        <v>1</v>
      </c>
      <c r="X240" s="34"/>
      <c r="Y240" s="34"/>
      <c r="Z240" s="34"/>
      <c r="AA240" s="34"/>
      <c r="AB240" s="34"/>
      <c r="AC240" s="34"/>
      <c r="AD240" s="34"/>
      <c r="AE240" s="34"/>
      <c r="AF240" s="34"/>
      <c r="AG240" s="34"/>
      <c r="AH240" s="34"/>
      <c r="AI240" s="34"/>
      <c r="AJ240" s="34"/>
      <c r="AK240" s="34"/>
      <c r="AL240" s="34"/>
      <c r="AM240" s="34"/>
      <c r="AN240" s="34"/>
      <c r="AO240" s="34"/>
      <c r="AP240" s="34"/>
      <c r="AQ240" s="34"/>
      <c r="AR240" s="34"/>
      <c r="AS240" s="34"/>
      <c r="AT240" s="34"/>
      <c r="AU240" s="34"/>
      <c r="AV240" s="34"/>
      <c r="AW240" s="34"/>
      <c r="AX240" s="34"/>
      <c r="AY240" s="34"/>
    </row>
    <row r="241" spans="6:51" x14ac:dyDescent="0.25">
      <c r="F241" s="34"/>
      <c r="G241" s="34"/>
      <c r="H241" s="34"/>
      <c r="I241" s="34"/>
      <c r="J241" s="34"/>
      <c r="X241" s="34"/>
      <c r="Y241" s="34"/>
      <c r="Z241" s="34"/>
      <c r="AA241" s="34"/>
      <c r="AB241" s="34"/>
      <c r="AC241" s="34"/>
      <c r="AD241" s="34"/>
      <c r="AE241" s="34"/>
      <c r="AF241" s="34"/>
      <c r="AG241" s="34"/>
      <c r="AH241" s="34"/>
      <c r="AI241" s="34"/>
      <c r="AJ241" s="34"/>
      <c r="AK241" s="34"/>
      <c r="AL241" s="34"/>
      <c r="AM241" s="34"/>
      <c r="AN241" s="34"/>
      <c r="AO241" s="34"/>
      <c r="AP241" s="34"/>
      <c r="AQ241" s="34"/>
      <c r="AR241" s="34"/>
      <c r="AS241" s="34"/>
      <c r="AT241" s="34"/>
      <c r="AU241" s="34"/>
      <c r="AV241" s="34"/>
      <c r="AW241" s="34"/>
      <c r="AX241" s="34"/>
      <c r="AY241" s="34"/>
    </row>
    <row r="242" spans="6:51" x14ac:dyDescent="0.25">
      <c r="F242" s="34"/>
      <c r="G242" s="34"/>
      <c r="H242" s="34"/>
      <c r="I242" s="34"/>
      <c r="J242" s="34"/>
      <c r="X242" s="34"/>
      <c r="Y242" s="34"/>
      <c r="Z242" s="34"/>
      <c r="AA242" s="34"/>
      <c r="AB242" s="34"/>
      <c r="AC242" s="34"/>
      <c r="AD242" s="34"/>
      <c r="AE242" s="34"/>
      <c r="AF242" s="34"/>
      <c r="AG242" s="34"/>
      <c r="AH242" s="34"/>
      <c r="AI242" s="34"/>
      <c r="AJ242" s="34"/>
      <c r="AK242" s="34"/>
      <c r="AL242" s="34"/>
      <c r="AM242" s="34"/>
      <c r="AN242" s="34"/>
      <c r="AO242" s="34"/>
      <c r="AP242" s="34"/>
      <c r="AQ242" s="34"/>
      <c r="AR242" s="34"/>
      <c r="AS242" s="34"/>
      <c r="AT242" s="34"/>
      <c r="AU242" s="34"/>
      <c r="AV242" s="34"/>
      <c r="AW242" s="34"/>
      <c r="AX242" s="34"/>
      <c r="AY242" s="34"/>
    </row>
    <row r="243" spans="6:51" x14ac:dyDescent="0.25">
      <c r="F243" s="34"/>
      <c r="G243" s="34"/>
      <c r="H243" s="34"/>
      <c r="I243" s="34"/>
      <c r="J243" s="34"/>
      <c r="X243" s="34"/>
      <c r="Y243" s="34"/>
      <c r="Z243" s="34"/>
      <c r="AA243" s="34"/>
      <c r="AB243" s="34"/>
      <c r="AC243" s="34"/>
      <c r="AD243" s="34"/>
      <c r="AE243" s="34"/>
      <c r="AF243" s="34"/>
      <c r="AG243" s="34"/>
      <c r="AH243" s="34"/>
      <c r="AI243" s="34"/>
      <c r="AJ243" s="34"/>
      <c r="AK243" s="34"/>
      <c r="AL243" s="34"/>
      <c r="AM243" s="34"/>
      <c r="AN243" s="34"/>
      <c r="AO243" s="34"/>
      <c r="AP243" s="34"/>
      <c r="AQ243" s="34"/>
      <c r="AR243" s="34"/>
      <c r="AS243" s="34"/>
      <c r="AT243" s="34"/>
      <c r="AU243" s="34"/>
      <c r="AV243" s="34"/>
      <c r="AW243" s="34"/>
      <c r="AX243" s="34"/>
      <c r="AY243" s="34"/>
    </row>
    <row r="244" spans="6:51" x14ac:dyDescent="0.25">
      <c r="F244" s="34"/>
      <c r="G244" s="34"/>
      <c r="H244" s="34"/>
      <c r="I244" s="34"/>
      <c r="J244" s="34"/>
      <c r="X244" s="34"/>
      <c r="Y244" s="34"/>
      <c r="Z244" s="34"/>
      <c r="AA244" s="34"/>
      <c r="AB244" s="34"/>
      <c r="AC244" s="34"/>
      <c r="AD244" s="34"/>
      <c r="AE244" s="34"/>
      <c r="AF244" s="34"/>
      <c r="AG244" s="34"/>
      <c r="AH244" s="34"/>
      <c r="AI244" s="34"/>
      <c r="AJ244" s="34"/>
      <c r="AK244" s="34"/>
      <c r="AL244" s="34"/>
      <c r="AM244" s="34"/>
      <c r="AN244" s="34"/>
      <c r="AO244" s="34"/>
      <c r="AP244" s="34"/>
      <c r="AQ244" s="34"/>
      <c r="AR244" s="34"/>
      <c r="AS244" s="34"/>
      <c r="AT244" s="34"/>
      <c r="AU244" s="34"/>
      <c r="AV244" s="34"/>
      <c r="AW244" s="34"/>
      <c r="AX244" s="34"/>
      <c r="AY244" s="34"/>
    </row>
    <row r="245" spans="6:51" x14ac:dyDescent="0.25">
      <c r="F245" s="34"/>
      <c r="G245" s="34"/>
      <c r="H245" s="34"/>
      <c r="I245" s="34"/>
      <c r="J245" s="34"/>
      <c r="X245" s="34"/>
      <c r="Y245" s="34"/>
      <c r="Z245" s="34"/>
      <c r="AA245" s="34"/>
      <c r="AB245" s="34"/>
      <c r="AC245" s="34"/>
      <c r="AD245" s="34"/>
      <c r="AE245" s="34"/>
      <c r="AF245" s="34"/>
      <c r="AG245" s="34"/>
      <c r="AH245" s="34"/>
      <c r="AI245" s="34"/>
      <c r="AJ245" s="34"/>
      <c r="AK245" s="34"/>
      <c r="AL245" s="34"/>
      <c r="AM245" s="34"/>
      <c r="AN245" s="34"/>
      <c r="AO245" s="34"/>
      <c r="AP245" s="34"/>
      <c r="AQ245" s="34"/>
      <c r="AR245" s="34"/>
      <c r="AS245" s="34"/>
      <c r="AT245" s="34"/>
      <c r="AU245" s="34"/>
      <c r="AV245" s="34"/>
      <c r="AW245" s="34"/>
      <c r="AX245" s="34"/>
      <c r="AY245" s="34"/>
    </row>
    <row r="246" spans="6:51" x14ac:dyDescent="0.25">
      <c r="F246" s="34"/>
      <c r="G246" s="34"/>
      <c r="H246" s="34"/>
      <c r="I246" s="34"/>
      <c r="J246" s="34"/>
      <c r="X246" s="34"/>
      <c r="Y246" s="34"/>
      <c r="Z246" s="34"/>
      <c r="AA246" s="34"/>
      <c r="AB246" s="34"/>
      <c r="AC246" s="34"/>
      <c r="AD246" s="34"/>
      <c r="AE246" s="34"/>
      <c r="AF246" s="34"/>
      <c r="AG246" s="34"/>
      <c r="AH246" s="34"/>
      <c r="AI246" s="34"/>
      <c r="AJ246" s="34"/>
      <c r="AK246" s="34"/>
      <c r="AL246" s="34"/>
      <c r="AM246" s="34"/>
      <c r="AN246" s="34"/>
      <c r="AO246" s="34"/>
      <c r="AP246" s="34"/>
      <c r="AQ246" s="34"/>
      <c r="AR246" s="34"/>
      <c r="AS246" s="34"/>
      <c r="AT246" s="34"/>
      <c r="AU246" s="34"/>
      <c r="AV246" s="34"/>
      <c r="AW246" s="34"/>
      <c r="AX246" s="34"/>
      <c r="AY246" s="34"/>
    </row>
    <row r="247" spans="6:51" x14ac:dyDescent="0.25">
      <c r="F247" s="34"/>
      <c r="G247" s="34"/>
      <c r="H247" s="34"/>
      <c r="I247" s="34"/>
      <c r="J247" s="34"/>
      <c r="X247" s="34"/>
      <c r="Y247" s="34"/>
      <c r="Z247" s="34"/>
      <c r="AA247" s="34"/>
      <c r="AB247" s="34"/>
      <c r="AC247" s="34"/>
      <c r="AD247" s="34"/>
      <c r="AE247" s="34"/>
      <c r="AF247" s="34"/>
      <c r="AG247" s="34"/>
      <c r="AH247" s="34"/>
      <c r="AI247" s="34"/>
      <c r="AJ247" s="34"/>
      <c r="AK247" s="34"/>
      <c r="AL247" s="34"/>
      <c r="AM247" s="34"/>
      <c r="AN247" s="34"/>
      <c r="AO247" s="34"/>
      <c r="AP247" s="34"/>
      <c r="AQ247" s="34"/>
      <c r="AR247" s="34"/>
      <c r="AS247" s="34"/>
      <c r="AT247" s="34"/>
      <c r="AU247" s="34"/>
      <c r="AV247" s="34"/>
      <c r="AW247" s="34"/>
      <c r="AX247" s="34"/>
      <c r="AY247" s="34"/>
    </row>
    <row r="248" spans="6:51" x14ac:dyDescent="0.25">
      <c r="F248" s="34"/>
      <c r="G248" s="34"/>
      <c r="H248" s="34"/>
      <c r="I248" s="34"/>
      <c r="J248" s="34"/>
      <c r="X248" s="34"/>
      <c r="Y248" s="34"/>
      <c r="Z248" s="34"/>
      <c r="AA248" s="34"/>
      <c r="AB248" s="34"/>
      <c r="AC248" s="34"/>
      <c r="AD248" s="34"/>
      <c r="AE248" s="34"/>
      <c r="AF248" s="34"/>
      <c r="AG248" s="34"/>
      <c r="AH248" s="34"/>
      <c r="AI248" s="34"/>
      <c r="AJ248" s="34"/>
      <c r="AK248" s="34"/>
      <c r="AL248" s="34"/>
      <c r="AM248" s="34"/>
      <c r="AN248" s="34"/>
      <c r="AO248" s="34"/>
      <c r="AP248" s="34"/>
      <c r="AQ248" s="34"/>
      <c r="AR248" s="34"/>
      <c r="AS248" s="34"/>
      <c r="AT248" s="34"/>
      <c r="AU248" s="34"/>
      <c r="AV248" s="34"/>
      <c r="AW248" s="34"/>
      <c r="AX248" s="34"/>
      <c r="AY248" s="34"/>
    </row>
    <row r="249" spans="6:51" x14ac:dyDescent="0.25">
      <c r="F249" s="34"/>
      <c r="G249" s="34"/>
      <c r="H249" s="34"/>
      <c r="I249" s="34"/>
      <c r="J249" s="34"/>
      <c r="X249" s="34"/>
      <c r="Y249" s="34"/>
      <c r="Z249" s="34"/>
      <c r="AA249" s="34"/>
      <c r="AB249" s="34"/>
      <c r="AC249" s="34"/>
      <c r="AD249" s="34"/>
      <c r="AE249" s="34"/>
      <c r="AF249" s="34"/>
      <c r="AG249" s="34"/>
      <c r="AH249" s="34"/>
      <c r="AI249" s="34"/>
      <c r="AJ249" s="34"/>
      <c r="AK249" s="34"/>
      <c r="AL249" s="34"/>
      <c r="AM249" s="34"/>
      <c r="AN249" s="34"/>
      <c r="AO249" s="34"/>
      <c r="AP249" s="34"/>
      <c r="AQ249" s="34"/>
      <c r="AR249" s="34"/>
      <c r="AS249" s="34"/>
      <c r="AT249" s="34"/>
      <c r="AU249" s="34"/>
      <c r="AV249" s="34"/>
      <c r="AW249" s="34"/>
      <c r="AX249" s="34"/>
      <c r="AY249" s="34"/>
    </row>
    <row r="250" spans="6:51" x14ac:dyDescent="0.25">
      <c r="F250" s="34"/>
      <c r="G250" s="34"/>
      <c r="H250" s="34"/>
      <c r="I250" s="34"/>
      <c r="J250" s="34"/>
      <c r="X250" s="34"/>
      <c r="Y250" s="34"/>
      <c r="Z250" s="34"/>
      <c r="AA250" s="34"/>
      <c r="AB250" s="34"/>
      <c r="AC250" s="34"/>
      <c r="AD250" s="34"/>
      <c r="AE250" s="34"/>
      <c r="AF250" s="34"/>
      <c r="AG250" s="34"/>
      <c r="AH250" s="34"/>
      <c r="AI250" s="34"/>
      <c r="AJ250" s="34"/>
      <c r="AK250" s="34"/>
      <c r="AL250" s="34"/>
      <c r="AM250" s="34"/>
      <c r="AN250" s="34"/>
      <c r="AO250" s="34"/>
      <c r="AP250" s="34"/>
      <c r="AQ250" s="34"/>
      <c r="AR250" s="34"/>
      <c r="AS250" s="34"/>
      <c r="AT250" s="34"/>
      <c r="AU250" s="34"/>
      <c r="AV250" s="34"/>
      <c r="AW250" s="34"/>
      <c r="AX250" s="34"/>
      <c r="AY250" s="34"/>
    </row>
    <row r="251" spans="6:51" x14ac:dyDescent="0.25">
      <c r="F251" s="34"/>
      <c r="G251" s="34"/>
      <c r="H251" s="34"/>
      <c r="I251" s="34"/>
      <c r="J251" s="34"/>
      <c r="X251" s="34"/>
      <c r="Y251" s="34"/>
      <c r="Z251" s="34"/>
      <c r="AA251" s="34"/>
      <c r="AB251" s="34"/>
      <c r="AC251" s="34"/>
      <c r="AD251" s="34"/>
      <c r="AE251" s="34"/>
      <c r="AF251" s="34"/>
      <c r="AG251" s="34"/>
      <c r="AH251" s="34"/>
      <c r="AI251" s="34"/>
      <c r="AJ251" s="34"/>
      <c r="AK251" s="34"/>
      <c r="AL251" s="34"/>
      <c r="AM251" s="34"/>
      <c r="AN251" s="34"/>
      <c r="AO251" s="34"/>
      <c r="AP251" s="34"/>
      <c r="AQ251" s="34"/>
      <c r="AR251" s="34"/>
      <c r="AS251" s="34"/>
      <c r="AT251" s="34"/>
      <c r="AU251" s="34"/>
      <c r="AV251" s="34"/>
      <c r="AW251" s="34"/>
      <c r="AX251" s="34"/>
      <c r="AY251" s="34"/>
    </row>
    <row r="252" spans="6:51" x14ac:dyDescent="0.25">
      <c r="F252" s="34"/>
      <c r="G252" s="34"/>
      <c r="H252" s="34"/>
      <c r="I252" s="34"/>
      <c r="J252" s="34"/>
      <c r="X252" s="34"/>
      <c r="Y252" s="34"/>
      <c r="Z252" s="34"/>
      <c r="AA252" s="34"/>
      <c r="AB252" s="34"/>
      <c r="AC252" s="34"/>
      <c r="AD252" s="34"/>
      <c r="AE252" s="34"/>
      <c r="AF252" s="34"/>
      <c r="AG252" s="34"/>
      <c r="AH252" s="34"/>
      <c r="AI252" s="34"/>
      <c r="AJ252" s="34"/>
      <c r="AK252" s="34"/>
      <c r="AL252" s="34"/>
      <c r="AM252" s="34"/>
      <c r="AN252" s="34"/>
      <c r="AO252" s="34"/>
      <c r="AP252" s="34"/>
      <c r="AQ252" s="34"/>
      <c r="AR252" s="34"/>
      <c r="AS252" s="34"/>
      <c r="AT252" s="34"/>
      <c r="AU252" s="34"/>
      <c r="AV252" s="34"/>
      <c r="AW252" s="34"/>
      <c r="AX252" s="34"/>
      <c r="AY252" s="34"/>
    </row>
    <row r="253" spans="6:51" x14ac:dyDescent="0.25">
      <c r="F253" s="34"/>
      <c r="G253" s="34"/>
      <c r="H253" s="34"/>
      <c r="I253" s="34"/>
      <c r="J253" s="34"/>
      <c r="X253" s="34"/>
      <c r="Y253" s="34"/>
      <c r="Z253" s="34"/>
      <c r="AA253" s="34"/>
      <c r="AB253" s="34"/>
      <c r="AC253" s="34"/>
      <c r="AD253" s="34"/>
      <c r="AE253" s="34"/>
      <c r="AF253" s="34"/>
      <c r="AG253" s="34"/>
      <c r="AH253" s="34"/>
      <c r="AI253" s="34"/>
      <c r="AJ253" s="34"/>
      <c r="AK253" s="34"/>
      <c r="AL253" s="34"/>
      <c r="AM253" s="34"/>
      <c r="AN253" s="34"/>
      <c r="AO253" s="34"/>
      <c r="AP253" s="34"/>
      <c r="AQ253" s="34"/>
      <c r="AR253" s="34"/>
      <c r="AS253" s="34"/>
      <c r="AT253" s="34"/>
      <c r="AU253" s="34"/>
      <c r="AV253" s="34"/>
      <c r="AW253" s="34"/>
      <c r="AX253" s="34"/>
      <c r="AY253" s="34"/>
    </row>
    <row r="254" spans="6:51" x14ac:dyDescent="0.25">
      <c r="F254" s="34"/>
      <c r="G254" s="34"/>
      <c r="H254" s="34"/>
      <c r="I254" s="34"/>
      <c r="J254" s="34"/>
      <c r="X254" s="34"/>
      <c r="Y254" s="34"/>
      <c r="Z254" s="34"/>
      <c r="AA254" s="34"/>
      <c r="AB254" s="34"/>
      <c r="AC254" s="34"/>
      <c r="AD254" s="34"/>
      <c r="AE254" s="34"/>
      <c r="AF254" s="34"/>
      <c r="AG254" s="34"/>
      <c r="AH254" s="34"/>
      <c r="AI254" s="34"/>
      <c r="AJ254" s="34"/>
      <c r="AK254" s="34"/>
      <c r="AL254" s="34"/>
      <c r="AM254" s="34"/>
      <c r="AN254" s="34"/>
      <c r="AO254" s="34"/>
      <c r="AP254" s="34"/>
      <c r="AQ254" s="34"/>
      <c r="AR254" s="34"/>
      <c r="AS254" s="34"/>
      <c r="AT254" s="34"/>
      <c r="AU254" s="34"/>
      <c r="AV254" s="34"/>
      <c r="AW254" s="34"/>
      <c r="AX254" s="34"/>
      <c r="AY254" s="34"/>
    </row>
    <row r="255" spans="6:51" x14ac:dyDescent="0.25">
      <c r="F255" s="34"/>
      <c r="G255" s="34"/>
      <c r="H255" s="34"/>
      <c r="I255" s="34"/>
      <c r="J255" s="34"/>
      <c r="X255" s="34"/>
      <c r="Y255" s="34"/>
      <c r="Z255" s="34"/>
      <c r="AA255" s="34"/>
      <c r="AB255" s="34"/>
      <c r="AC255" s="34"/>
      <c r="AD255" s="34"/>
      <c r="AE255" s="34"/>
      <c r="AF255" s="34"/>
      <c r="AG255" s="34"/>
      <c r="AH255" s="34"/>
      <c r="AI255" s="34"/>
      <c r="AJ255" s="34"/>
      <c r="AK255" s="34"/>
      <c r="AL255" s="34"/>
      <c r="AM255" s="34"/>
      <c r="AN255" s="34"/>
      <c r="AO255" s="34"/>
      <c r="AP255" s="34"/>
      <c r="AQ255" s="34"/>
      <c r="AR255" s="34"/>
      <c r="AS255" s="34"/>
      <c r="AT255" s="34"/>
      <c r="AU255" s="34"/>
      <c r="AV255" s="34"/>
      <c r="AW255" s="34"/>
      <c r="AX255" s="34"/>
      <c r="AY255" s="34"/>
    </row>
    <row r="256" spans="6:51" x14ac:dyDescent="0.25">
      <c r="F256" s="34"/>
      <c r="G256" s="34"/>
      <c r="H256" s="34"/>
      <c r="I256" s="34"/>
      <c r="J256" s="34"/>
      <c r="X256" s="34"/>
      <c r="Y256" s="34"/>
      <c r="Z256" s="34"/>
      <c r="AA256" s="34"/>
      <c r="AB256" s="34"/>
      <c r="AC256" s="34"/>
      <c r="AD256" s="34"/>
      <c r="AE256" s="34"/>
      <c r="AF256" s="34"/>
      <c r="AG256" s="34"/>
      <c r="AH256" s="34"/>
      <c r="AI256" s="34"/>
      <c r="AJ256" s="34"/>
      <c r="AK256" s="34"/>
      <c r="AL256" s="34"/>
      <c r="AM256" s="34"/>
      <c r="AN256" s="34"/>
      <c r="AO256" s="34"/>
      <c r="AP256" s="34"/>
      <c r="AQ256" s="34"/>
      <c r="AR256" s="34"/>
      <c r="AS256" s="34"/>
      <c r="AT256" s="34"/>
      <c r="AU256" s="34"/>
      <c r="AV256" s="34"/>
      <c r="AW256" s="34"/>
      <c r="AX256" s="34"/>
      <c r="AY256" s="34"/>
    </row>
    <row r="257" spans="6:51" x14ac:dyDescent="0.25">
      <c r="F257" s="34"/>
      <c r="G257" s="34"/>
      <c r="H257" s="34"/>
      <c r="I257" s="34"/>
      <c r="J257" s="34"/>
      <c r="X257" s="34"/>
      <c r="Y257" s="34"/>
      <c r="Z257" s="34"/>
      <c r="AA257" s="34"/>
      <c r="AB257" s="34"/>
      <c r="AC257" s="34"/>
      <c r="AD257" s="34"/>
      <c r="AE257" s="34"/>
      <c r="AF257" s="34"/>
      <c r="AG257" s="34"/>
      <c r="AH257" s="34"/>
      <c r="AI257" s="34"/>
      <c r="AJ257" s="34"/>
      <c r="AK257" s="34"/>
      <c r="AL257" s="34"/>
      <c r="AM257" s="34"/>
      <c r="AN257" s="34"/>
      <c r="AO257" s="34"/>
      <c r="AP257" s="34"/>
      <c r="AQ257" s="34"/>
      <c r="AR257" s="34"/>
      <c r="AS257" s="34"/>
      <c r="AT257" s="34"/>
      <c r="AU257" s="34"/>
      <c r="AV257" s="34"/>
      <c r="AW257" s="34"/>
      <c r="AX257" s="34"/>
      <c r="AY257" s="34"/>
    </row>
    <row r="258" spans="6:51" x14ac:dyDescent="0.25">
      <c r="F258" s="34"/>
      <c r="G258" s="34"/>
      <c r="H258" s="34"/>
      <c r="I258" s="34"/>
      <c r="J258" s="34"/>
      <c r="X258" s="34"/>
      <c r="Y258" s="34"/>
      <c r="Z258" s="34"/>
      <c r="AA258" s="34"/>
      <c r="AB258" s="34"/>
      <c r="AC258" s="34"/>
      <c r="AD258" s="34"/>
      <c r="AE258" s="34"/>
      <c r="AF258" s="34"/>
      <c r="AG258" s="34"/>
      <c r="AH258" s="34"/>
      <c r="AI258" s="34"/>
      <c r="AJ258" s="34"/>
      <c r="AK258" s="34"/>
      <c r="AL258" s="34"/>
      <c r="AM258" s="34"/>
      <c r="AN258" s="34"/>
      <c r="AO258" s="34"/>
      <c r="AP258" s="34"/>
      <c r="AQ258" s="34"/>
      <c r="AR258" s="34"/>
      <c r="AS258" s="34"/>
      <c r="AT258" s="34"/>
      <c r="AU258" s="34"/>
      <c r="AV258" s="34"/>
      <c r="AW258" s="34"/>
      <c r="AX258" s="34"/>
      <c r="AY258" s="34"/>
    </row>
    <row r="259" spans="6:51" x14ac:dyDescent="0.25">
      <c r="F259" s="34"/>
      <c r="G259" s="34"/>
      <c r="H259" s="34"/>
      <c r="I259" s="34"/>
      <c r="J259" s="34"/>
      <c r="X259" s="34"/>
      <c r="Y259" s="34"/>
      <c r="Z259" s="34"/>
      <c r="AA259" s="34"/>
      <c r="AB259" s="34"/>
      <c r="AC259" s="34"/>
      <c r="AD259" s="34"/>
      <c r="AE259" s="34"/>
      <c r="AF259" s="34"/>
      <c r="AG259" s="34"/>
      <c r="AH259" s="34"/>
      <c r="AI259" s="34"/>
      <c r="AJ259" s="34"/>
      <c r="AK259" s="34"/>
      <c r="AL259" s="34"/>
      <c r="AM259" s="34"/>
      <c r="AN259" s="34"/>
      <c r="AO259" s="34"/>
      <c r="AP259" s="34"/>
      <c r="AQ259" s="34"/>
      <c r="AR259" s="34"/>
      <c r="AS259" s="34"/>
      <c r="AT259" s="34"/>
      <c r="AU259" s="34"/>
      <c r="AV259" s="34"/>
      <c r="AW259" s="34"/>
      <c r="AX259" s="34"/>
      <c r="AY259" s="34"/>
    </row>
    <row r="260" spans="6:51" x14ac:dyDescent="0.25">
      <c r="F260" s="34"/>
      <c r="G260" s="34"/>
      <c r="H260" s="34"/>
      <c r="I260" s="34"/>
      <c r="J260" s="34"/>
      <c r="X260" s="34"/>
      <c r="Y260" s="34"/>
      <c r="Z260" s="34"/>
      <c r="AA260" s="34"/>
      <c r="AB260" s="34"/>
      <c r="AC260" s="34"/>
      <c r="AD260" s="34"/>
      <c r="AE260" s="34"/>
      <c r="AF260" s="34"/>
      <c r="AG260" s="34"/>
      <c r="AH260" s="34"/>
      <c r="AI260" s="34"/>
      <c r="AJ260" s="34"/>
      <c r="AK260" s="34"/>
      <c r="AL260" s="34"/>
      <c r="AM260" s="34"/>
      <c r="AN260" s="34"/>
      <c r="AO260" s="34"/>
      <c r="AP260" s="34"/>
      <c r="AQ260" s="34"/>
      <c r="AR260" s="34"/>
      <c r="AS260" s="34"/>
      <c r="AT260" s="34"/>
      <c r="AU260" s="34"/>
      <c r="AV260" s="34"/>
      <c r="AW260" s="34"/>
      <c r="AX260" s="34"/>
      <c r="AY260" s="34"/>
    </row>
    <row r="261" spans="6:51" x14ac:dyDescent="0.25">
      <c r="F261" s="34"/>
      <c r="G261" s="34"/>
      <c r="H261" s="34"/>
      <c r="I261" s="34"/>
      <c r="J261" s="34"/>
      <c r="X261" s="34"/>
      <c r="Y261" s="34"/>
      <c r="Z261" s="34"/>
      <c r="AA261" s="34"/>
      <c r="AB261" s="34"/>
      <c r="AC261" s="34"/>
      <c r="AD261" s="34"/>
      <c r="AE261" s="34"/>
      <c r="AF261" s="34"/>
      <c r="AG261" s="34"/>
      <c r="AH261" s="34"/>
      <c r="AI261" s="34"/>
      <c r="AJ261" s="34"/>
      <c r="AK261" s="34"/>
      <c r="AL261" s="34"/>
      <c r="AM261" s="34"/>
      <c r="AN261" s="34"/>
      <c r="AO261" s="34"/>
      <c r="AP261" s="34"/>
      <c r="AQ261" s="34"/>
      <c r="AR261" s="34"/>
      <c r="AS261" s="34"/>
      <c r="AT261" s="34"/>
      <c r="AU261" s="34"/>
      <c r="AV261" s="34"/>
      <c r="AW261" s="34"/>
      <c r="AX261" s="34"/>
      <c r="AY261" s="34"/>
    </row>
    <row r="262" spans="6:51" x14ac:dyDescent="0.25">
      <c r="F262" s="34"/>
      <c r="G262" s="34"/>
      <c r="H262" s="34"/>
      <c r="I262" s="34"/>
      <c r="J262" s="34"/>
      <c r="X262" s="34"/>
      <c r="Y262" s="34"/>
      <c r="Z262" s="34"/>
      <c r="AA262" s="34"/>
      <c r="AB262" s="34"/>
      <c r="AC262" s="34"/>
      <c r="AD262" s="34"/>
      <c r="AE262" s="34"/>
      <c r="AF262" s="34"/>
      <c r="AG262" s="34"/>
      <c r="AH262" s="34"/>
      <c r="AI262" s="34"/>
      <c r="AJ262" s="34"/>
      <c r="AK262" s="34"/>
      <c r="AL262" s="34"/>
      <c r="AM262" s="34"/>
      <c r="AN262" s="34"/>
      <c r="AO262" s="34"/>
      <c r="AP262" s="34"/>
      <c r="AQ262" s="34"/>
      <c r="AR262" s="34"/>
      <c r="AS262" s="34"/>
      <c r="AT262" s="34"/>
      <c r="AU262" s="34"/>
      <c r="AV262" s="34"/>
      <c r="AW262" s="34"/>
      <c r="AX262" s="34"/>
      <c r="AY262" s="34"/>
    </row>
    <row r="263" spans="6:51" x14ac:dyDescent="0.25">
      <c r="F263" s="34"/>
      <c r="G263" s="34"/>
      <c r="H263" s="34"/>
      <c r="I263" s="34"/>
      <c r="J263" s="34"/>
      <c r="X263" s="34"/>
      <c r="Y263" s="34"/>
      <c r="Z263" s="34"/>
      <c r="AA263" s="34"/>
      <c r="AB263" s="34"/>
      <c r="AC263" s="34"/>
      <c r="AD263" s="34"/>
      <c r="AE263" s="34"/>
      <c r="AF263" s="34"/>
      <c r="AG263" s="34"/>
      <c r="AH263" s="34"/>
      <c r="AI263" s="34"/>
      <c r="AJ263" s="34"/>
      <c r="AK263" s="34"/>
      <c r="AL263" s="34"/>
      <c r="AM263" s="34"/>
      <c r="AN263" s="34"/>
      <c r="AO263" s="34"/>
      <c r="AP263" s="34"/>
      <c r="AQ263" s="34"/>
      <c r="AR263" s="34"/>
      <c r="AS263" s="34"/>
      <c r="AT263" s="34"/>
      <c r="AU263" s="34"/>
      <c r="AV263" s="34"/>
      <c r="AW263" s="34"/>
      <c r="AX263" s="34"/>
      <c r="AY263" s="34"/>
    </row>
    <row r="264" spans="6:51" x14ac:dyDescent="0.25">
      <c r="F264" s="34"/>
      <c r="G264" s="34"/>
      <c r="H264" s="34"/>
      <c r="I264" s="34"/>
      <c r="J264" s="34"/>
      <c r="X264" s="34"/>
      <c r="Y264" s="34"/>
      <c r="Z264" s="34"/>
      <c r="AA264" s="34"/>
      <c r="AB264" s="34"/>
      <c r="AC264" s="34"/>
      <c r="AD264" s="34"/>
      <c r="AE264" s="34"/>
      <c r="AF264" s="34"/>
      <c r="AG264" s="34"/>
      <c r="AH264" s="34"/>
      <c r="AI264" s="34"/>
      <c r="AJ264" s="34"/>
      <c r="AK264" s="34"/>
      <c r="AL264" s="34"/>
      <c r="AM264" s="34"/>
      <c r="AN264" s="34"/>
      <c r="AO264" s="34"/>
      <c r="AP264" s="34"/>
      <c r="AQ264" s="34"/>
      <c r="AR264" s="34"/>
      <c r="AS264" s="34"/>
      <c r="AT264" s="34"/>
      <c r="AU264" s="34"/>
      <c r="AV264" s="34"/>
      <c r="AW264" s="34"/>
      <c r="AX264" s="34"/>
      <c r="AY264" s="34"/>
    </row>
    <row r="265" spans="6:51" x14ac:dyDescent="0.25">
      <c r="F265" s="34"/>
      <c r="G265" s="34"/>
      <c r="H265" s="34"/>
      <c r="I265" s="34"/>
      <c r="J265" s="34"/>
      <c r="X265" s="34"/>
      <c r="Y265" s="34"/>
      <c r="Z265" s="34"/>
      <c r="AA265" s="34"/>
      <c r="AB265" s="34"/>
      <c r="AC265" s="34"/>
      <c r="AD265" s="34"/>
      <c r="AE265" s="34"/>
      <c r="AF265" s="34"/>
      <c r="AG265" s="34"/>
      <c r="AH265" s="34"/>
      <c r="AI265" s="34"/>
      <c r="AJ265" s="34"/>
      <c r="AK265" s="34"/>
      <c r="AL265" s="34"/>
      <c r="AM265" s="34"/>
      <c r="AN265" s="34"/>
      <c r="AO265" s="34"/>
      <c r="AP265" s="34"/>
      <c r="AQ265" s="34"/>
      <c r="AR265" s="34"/>
      <c r="AS265" s="34"/>
      <c r="AT265" s="34"/>
      <c r="AU265" s="34"/>
      <c r="AV265" s="34"/>
      <c r="AW265" s="34"/>
      <c r="AX265" s="34"/>
      <c r="AY265" s="34"/>
    </row>
    <row r="266" spans="6:51" x14ac:dyDescent="0.25">
      <c r="F266" s="34"/>
      <c r="G266" s="34"/>
      <c r="H266" s="34"/>
      <c r="I266" s="34"/>
      <c r="J266" s="34"/>
      <c r="X266" s="34"/>
      <c r="Y266" s="34"/>
      <c r="Z266" s="34"/>
      <c r="AA266" s="34"/>
      <c r="AB266" s="34"/>
      <c r="AC266" s="34"/>
      <c r="AD266" s="34"/>
      <c r="AE266" s="34"/>
      <c r="AF266" s="34"/>
      <c r="AG266" s="34"/>
      <c r="AH266" s="34"/>
      <c r="AI266" s="34"/>
      <c r="AJ266" s="34"/>
      <c r="AK266" s="34"/>
      <c r="AL266" s="34"/>
      <c r="AM266" s="34"/>
      <c r="AN266" s="34"/>
      <c r="AO266" s="34"/>
      <c r="AP266" s="34"/>
      <c r="AQ266" s="34"/>
      <c r="AR266" s="34"/>
      <c r="AS266" s="34"/>
      <c r="AT266" s="34"/>
      <c r="AU266" s="34"/>
      <c r="AV266" s="34"/>
      <c r="AW266" s="34"/>
      <c r="AX266" s="34"/>
      <c r="AY266" s="34"/>
    </row>
    <row r="267" spans="6:51" x14ac:dyDescent="0.25">
      <c r="F267" s="34"/>
      <c r="G267" s="34"/>
      <c r="H267" s="34"/>
      <c r="I267" s="34"/>
      <c r="J267" s="34"/>
      <c r="X267" s="34"/>
      <c r="Y267" s="34"/>
      <c r="Z267" s="34"/>
      <c r="AA267" s="34"/>
      <c r="AB267" s="34"/>
      <c r="AC267" s="34"/>
      <c r="AD267" s="34"/>
      <c r="AE267" s="34"/>
      <c r="AF267" s="34"/>
      <c r="AG267" s="34"/>
      <c r="AH267" s="34"/>
      <c r="AI267" s="34"/>
      <c r="AJ267" s="34"/>
      <c r="AK267" s="34"/>
      <c r="AL267" s="34"/>
      <c r="AM267" s="34"/>
      <c r="AN267" s="34"/>
      <c r="AO267" s="34"/>
      <c r="AP267" s="34"/>
      <c r="AQ267" s="34"/>
      <c r="AR267" s="34"/>
      <c r="AS267" s="34"/>
      <c r="AT267" s="34"/>
      <c r="AU267" s="34"/>
      <c r="AV267" s="34"/>
      <c r="AW267" s="34"/>
      <c r="AX267" s="34"/>
      <c r="AY267" s="34"/>
    </row>
    <row r="268" spans="6:51" x14ac:dyDescent="0.25">
      <c r="F268" s="34"/>
    </row>
  </sheetData>
  <sheetProtection algorithmName="SHA-512" hashValue="93uOTt/m55CIRXVpXoTEFnZS3qVsE9rWkmZwPBZ0HUAeGFEpAWpoA8NL+JSat62Bis8a+v7Vri7LwzsbQr9n4A==" saltValue="LZ8YTlTTTuTiQpA6gH6g1Q==" spinCount="100000" sheet="1" selectLockedCells="1"/>
  <sortState ref="K1:L132">
    <sortCondition ref="K1"/>
  </sortState>
  <dataConsolidate/>
  <mergeCells count="45">
    <mergeCell ref="D2:E4"/>
    <mergeCell ref="C10:E10"/>
    <mergeCell ref="C14:E14"/>
    <mergeCell ref="C15:E15"/>
    <mergeCell ref="C17:E17"/>
    <mergeCell ref="B6:E6"/>
    <mergeCell ref="C8:E8"/>
    <mergeCell ref="C9:E9"/>
    <mergeCell ref="C11:E11"/>
    <mergeCell ref="C12:E12"/>
    <mergeCell ref="C13:E13"/>
    <mergeCell ref="C179:E179"/>
    <mergeCell ref="C180:E180"/>
    <mergeCell ref="C172:E172"/>
    <mergeCell ref="C39:E39"/>
    <mergeCell ref="C40:E40"/>
    <mergeCell ref="C177:E177"/>
    <mergeCell ref="C178:E178"/>
    <mergeCell ref="C129:E129"/>
    <mergeCell ref="C132:E132"/>
    <mergeCell ref="C133:E133"/>
    <mergeCell ref="C152:E152"/>
    <mergeCell ref="C153:E153"/>
    <mergeCell ref="C57:E57"/>
    <mergeCell ref="C109:E109"/>
    <mergeCell ref="C121:E121"/>
    <mergeCell ref="C18:D18"/>
    <mergeCell ref="C20:D20"/>
    <mergeCell ref="C26:D26"/>
    <mergeCell ref="C27:D27"/>
    <mergeCell ref="C28:D28"/>
    <mergeCell ref="C19:D19"/>
    <mergeCell ref="C21:D21"/>
    <mergeCell ref="C22:D22"/>
    <mergeCell ref="C23:D23"/>
    <mergeCell ref="C24:D24"/>
    <mergeCell ref="C25:D25"/>
    <mergeCell ref="C29:D29"/>
    <mergeCell ref="C31:E31"/>
    <mergeCell ref="C32:E32"/>
    <mergeCell ref="C130:E130"/>
    <mergeCell ref="C37:E37"/>
    <mergeCell ref="C38:E38"/>
    <mergeCell ref="C34:E34"/>
    <mergeCell ref="C35:E35"/>
  </mergeCells>
  <phoneticPr fontId="39" type="noConversion"/>
  <conditionalFormatting sqref="E105 C105">
    <cfRule type="cellIs" dxfId="2" priority="3" stopIfTrue="1" operator="notEqual">
      <formula>"Balansas"</formula>
    </cfRule>
  </conditionalFormatting>
  <dataValidations xWindow="806" yWindow="488" count="15">
    <dataValidation allowBlank="1" showErrorMessage="1" prompt="Nurodykite įmonės vyr. finansininko (vyr. buhalterio) vardą ir pavardę. Pareigų nurodyti nereikia." sqref="C15:E15"/>
    <dataValidation allowBlank="1" showErrorMessage="1" prompt="Nurodykite įmonės direktoriaus (generalinio direktoriaus) vardą ir pavardę. VĮ miškų urėdijų prašome nurodyti miškų urėdo vardą ir pavardę. Pareigų nurodyti nereikia." sqref="C14:E14"/>
    <dataValidation allowBlank="1" showErrorMessage="1" sqref="B39:B40"/>
    <dataValidation type="whole" allowBlank="1" showErrorMessage="1" prompt="Nurodykite identifikacinį numerį (juridinio asmens kodą)" sqref="C10:E10 C11 C13">
      <formula1>0</formula1>
      <formula2>9999999999999990000</formula2>
    </dataValidation>
    <dataValidation allowBlank="1" showInputMessage="1" showErrorMessage="1" prompt="Viename langelyje nurodykite stebėtojų tarybos nario pagrindinėje darbovietėje užimamas pareigas" sqref="D170"/>
    <dataValidation type="list" allowBlank="1" showInputMessage="1" showErrorMessage="1" sqref="C34:E34">
      <formula1>"Taip, Ne"</formula1>
    </dataValidation>
    <dataValidation type="list" allowBlank="1" showInputMessage="1" showErrorMessage="1" sqref="C132:E132 C152:E152">
      <formula1>$H$131:$H$133</formula1>
    </dataValidation>
    <dataValidation type="list" allowBlank="1" showInputMessage="1" showErrorMessage="1" sqref="C153:E153 C133:E133">
      <formula1>$H$135:$H$146</formula1>
    </dataValidation>
    <dataValidation type="list" allowBlank="1" showInputMessage="1" showErrorMessage="1" sqref="D135 D155">
      <formula1>$H$149:$H$150</formula1>
    </dataValidation>
    <dataValidation type="list" allowBlank="1" showInputMessage="1" showErrorMessage="1" sqref="D136:D149 D156:D169">
      <formula1>$H$151:$H$152</formula1>
    </dataValidation>
    <dataValidation type="list" allowBlank="1" showInputMessage="1" showErrorMessage="1" sqref="E119 C119">
      <formula1>$H$111:$H$112</formula1>
    </dataValidation>
    <dataValidation type="list" allowBlank="1" showErrorMessage="1" prompt="Nurodykite identifikacinį numerį (juridinio asmens kodą)" sqref="C12:E12">
      <formula1>$H$14:$H$24</formula1>
    </dataValidation>
    <dataValidation allowBlank="1" showInputMessage="1" showErrorMessage="1" prompt="Vardas Pavardė" sqref="C135:C149"/>
    <dataValidation allowBlank="1" showInputMessage="1" showErrorMessage="1" prompt="Viename langelyje nurodykite valdybos nario pagrindinėje darbovietėje užimamas pareigas" sqref="E135:E149"/>
    <dataValidation type="list" allowBlank="1" showErrorMessage="1" prompt="Nurodykite pilną įmonės pavadinimą, pvz. Akcinė bendrovė „Pavyzdys“ ar Valstybės įmonė „Pavyzdys“" sqref="C8:E8">
      <formula1>$R$2:$R$240</formula1>
    </dataValidation>
  </dataValidations>
  <pageMargins left="0.41" right="0.7" top="0.4" bottom="0.36" header="0.3" footer="0.3"/>
  <pageSetup paperSize="9" scale="66" fitToHeight="0" orientation="portrait" r:id="rId1"/>
  <headerFooter>
    <oddFooter>Puslapių &amp;P iš &amp;N</oddFooter>
  </headerFooter>
  <rowBreaks count="2" manualBreakCount="2">
    <brk id="75" min="1" max="4" man="1"/>
    <brk id="169" min="1" max="4" man="1"/>
  </rowBreaks>
  <colBreaks count="1" manualBreakCount="1">
    <brk id="5" max="1048575" man="1"/>
  </colBreaks>
  <ignoredErrors>
    <ignoredError sqref="C9:C10" unlockedFormula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149"/>
  <sheetViews>
    <sheetView showGridLines="0" view="pageBreakPreview" zoomScale="80" zoomScaleNormal="85" zoomScaleSheetLayoutView="80" zoomScalePageLayoutView="60" workbookViewId="0">
      <selection activeCell="C54" sqref="C54"/>
    </sheetView>
  </sheetViews>
  <sheetFormatPr defaultColWidth="9.109375" defaultRowHeight="12" x14ac:dyDescent="0.25"/>
  <cols>
    <col min="1" max="1" width="1.6640625" style="34" customWidth="1"/>
    <col min="2" max="2" width="63.44140625" style="34" customWidth="1"/>
    <col min="3" max="5" width="24.33203125" style="34" customWidth="1"/>
    <col min="6" max="6" width="1.6640625" style="34" customWidth="1"/>
    <col min="7" max="7" width="9.109375" style="34"/>
    <col min="8" max="8" width="0" style="34" hidden="1" customWidth="1"/>
    <col min="9" max="10" width="9.109375" style="34"/>
    <col min="11" max="11" width="20.33203125" style="34" customWidth="1"/>
    <col min="12" max="12" width="9.109375" style="34" customWidth="1"/>
    <col min="13" max="16384" width="9.109375" style="34"/>
  </cols>
  <sheetData>
    <row r="1" spans="1:7" ht="9.6" customHeight="1" x14ac:dyDescent="0.2">
      <c r="A1" s="137"/>
      <c r="B1" s="137"/>
      <c r="C1" s="137"/>
      <c r="D1" s="137"/>
      <c r="E1" s="137"/>
      <c r="F1" s="137"/>
      <c r="G1" s="137"/>
    </row>
    <row r="2" spans="1:7" ht="12" customHeight="1" x14ac:dyDescent="0.2">
      <c r="A2" s="143"/>
      <c r="B2" s="73"/>
      <c r="C2" s="73"/>
      <c r="D2" s="491"/>
      <c r="E2" s="491"/>
      <c r="F2" s="143"/>
      <c r="G2" s="143"/>
    </row>
    <row r="3" spans="1:7" ht="29.25" customHeight="1" x14ac:dyDescent="0.25">
      <c r="A3" s="143"/>
      <c r="B3" s="73"/>
      <c r="C3" s="73"/>
      <c r="D3" s="492" t="s">
        <v>399</v>
      </c>
      <c r="E3" s="492"/>
      <c r="F3" s="143"/>
      <c r="G3" s="143"/>
    </row>
    <row r="4" spans="1:7" ht="15" customHeight="1" x14ac:dyDescent="0.2">
      <c r="A4" s="143"/>
      <c r="B4" s="72"/>
      <c r="C4" s="72"/>
      <c r="D4" s="74" t="s">
        <v>400</v>
      </c>
      <c r="E4" s="72"/>
      <c r="F4" s="143"/>
      <c r="G4" s="143"/>
    </row>
    <row r="5" spans="1:7" ht="15" customHeight="1" x14ac:dyDescent="0.2">
      <c r="A5" s="143"/>
      <c r="B5" s="72"/>
      <c r="C5" s="72"/>
      <c r="D5" s="74"/>
      <c r="E5" s="72"/>
      <c r="F5" s="143"/>
      <c r="G5" s="143"/>
    </row>
    <row r="6" spans="1:7" ht="15" customHeight="1" x14ac:dyDescent="0.3">
      <c r="A6" s="143"/>
      <c r="B6" s="505" t="s">
        <v>401</v>
      </c>
      <c r="C6" s="505"/>
      <c r="D6" s="505"/>
      <c r="E6" s="505"/>
      <c r="F6" s="143"/>
      <c r="G6" s="143"/>
    </row>
    <row r="7" spans="1:7" ht="12.75" customHeight="1" x14ac:dyDescent="0.2">
      <c r="A7" s="143"/>
      <c r="B7" s="72"/>
      <c r="C7" s="72"/>
      <c r="D7" s="74"/>
      <c r="E7" s="72"/>
      <c r="F7" s="143"/>
      <c r="G7" s="143"/>
    </row>
    <row r="8" spans="1:7" ht="10.5" customHeight="1" x14ac:dyDescent="0.25">
      <c r="A8" s="143"/>
      <c r="B8" s="35"/>
      <c r="C8" s="36"/>
      <c r="D8" s="36"/>
      <c r="E8" s="36"/>
      <c r="F8" s="143"/>
      <c r="G8" s="143"/>
    </row>
    <row r="9" spans="1:7" ht="18" x14ac:dyDescent="0.35">
      <c r="A9" s="143"/>
      <c r="B9" s="103" t="s">
        <v>8</v>
      </c>
      <c r="C9" s="511" t="str">
        <f>'Finansiniai duomenys'!C8</f>
        <v>UAB „Ukmergės butų ūkis“</v>
      </c>
      <c r="D9" s="511"/>
      <c r="E9" s="511"/>
      <c r="F9" s="143"/>
      <c r="G9" s="143"/>
    </row>
    <row r="10" spans="1:7" x14ac:dyDescent="0.25">
      <c r="A10" s="143"/>
      <c r="B10" s="104" t="s">
        <v>11</v>
      </c>
      <c r="C10" s="509" t="str">
        <f>'Finansiniai duomenys'!C9</f>
        <v>Uždaroji akcinė bendrovė (UAB)</v>
      </c>
      <c r="D10" s="509"/>
      <c r="E10" s="509"/>
      <c r="F10" s="143"/>
      <c r="G10" s="143"/>
    </row>
    <row r="11" spans="1:7" ht="12" hidden="1" customHeight="1" x14ac:dyDescent="0.2">
      <c r="A11" s="143"/>
      <c r="B11" s="104"/>
      <c r="C11" s="163" t="s">
        <v>12</v>
      </c>
      <c r="D11" s="163"/>
      <c r="E11" s="163"/>
      <c r="F11" s="143"/>
      <c r="G11" s="143"/>
    </row>
    <row r="12" spans="1:7" ht="12" hidden="1" customHeight="1" x14ac:dyDescent="0.2">
      <c r="A12" s="143"/>
      <c r="B12" s="104"/>
      <c r="C12" s="163" t="s">
        <v>1</v>
      </c>
      <c r="D12" s="163"/>
      <c r="E12" s="163"/>
      <c r="F12" s="143"/>
      <c r="G12" s="143"/>
    </row>
    <row r="13" spans="1:7" ht="12" hidden="1" customHeight="1" x14ac:dyDescent="0.2">
      <c r="A13" s="143"/>
      <c r="B13" s="104"/>
      <c r="C13" s="163" t="s">
        <v>19</v>
      </c>
      <c r="D13" s="163"/>
      <c r="E13" s="163"/>
      <c r="F13" s="143"/>
      <c r="G13" s="143"/>
    </row>
    <row r="14" spans="1:7" x14ac:dyDescent="0.25">
      <c r="A14" s="143"/>
      <c r="B14" s="104" t="s">
        <v>402</v>
      </c>
      <c r="C14" s="509" t="e">
        <f>'Finansiniai duomenys'!#REF!</f>
        <v>#REF!</v>
      </c>
      <c r="D14" s="509"/>
      <c r="E14" s="509"/>
      <c r="F14" s="143"/>
      <c r="G14" s="143"/>
    </row>
    <row r="15" spans="1:7" ht="12" hidden="1" customHeight="1" x14ac:dyDescent="0.2">
      <c r="A15" s="143"/>
      <c r="B15" s="104"/>
      <c r="C15" s="163" t="s">
        <v>13</v>
      </c>
      <c r="D15" s="163"/>
      <c r="E15" s="163"/>
      <c r="F15" s="143"/>
      <c r="G15" s="143"/>
    </row>
    <row r="16" spans="1:7" ht="12" hidden="1" customHeight="1" x14ac:dyDescent="0.2">
      <c r="A16" s="143"/>
      <c r="B16" s="104"/>
      <c r="C16" s="163" t="s">
        <v>16</v>
      </c>
      <c r="D16" s="163"/>
      <c r="E16" s="163"/>
      <c r="F16" s="143"/>
      <c r="G16" s="143"/>
    </row>
    <row r="17" spans="1:9" ht="12" hidden="1" customHeight="1" x14ac:dyDescent="0.2">
      <c r="A17" s="143"/>
      <c r="B17" s="104"/>
      <c r="C17" s="163" t="s">
        <v>20</v>
      </c>
      <c r="D17" s="163"/>
      <c r="E17" s="163"/>
      <c r="F17" s="143"/>
      <c r="G17" s="143"/>
    </row>
    <row r="18" spans="1:9" ht="12" hidden="1" customHeight="1" x14ac:dyDescent="0.2">
      <c r="A18" s="143"/>
      <c r="B18" s="104"/>
      <c r="C18" s="163" t="s">
        <v>23</v>
      </c>
      <c r="D18" s="163"/>
      <c r="E18" s="163"/>
      <c r="F18" s="143"/>
      <c r="G18" s="143"/>
    </row>
    <row r="19" spans="1:9" ht="12" hidden="1" customHeight="1" x14ac:dyDescent="0.2">
      <c r="A19" s="143"/>
      <c r="B19" s="104"/>
      <c r="C19" s="163" t="s">
        <v>25</v>
      </c>
      <c r="D19" s="163"/>
      <c r="E19" s="163"/>
      <c r="F19" s="143"/>
      <c r="G19" s="143"/>
    </row>
    <row r="20" spans="1:9" ht="12" hidden="1" customHeight="1" x14ac:dyDescent="0.2">
      <c r="A20" s="143"/>
      <c r="B20" s="104"/>
      <c r="C20" s="163" t="s">
        <v>29</v>
      </c>
      <c r="D20" s="163"/>
      <c r="E20" s="163"/>
      <c r="F20" s="143"/>
      <c r="G20" s="143"/>
    </row>
    <row r="21" spans="1:9" ht="12" hidden="1" customHeight="1" x14ac:dyDescent="0.2">
      <c r="A21" s="143"/>
      <c r="B21" s="104"/>
      <c r="C21" s="163" t="s">
        <v>33</v>
      </c>
      <c r="D21" s="163"/>
      <c r="E21" s="163"/>
      <c r="F21" s="143"/>
      <c r="G21" s="143"/>
    </row>
    <row r="22" spans="1:9" ht="12" hidden="1" customHeight="1" x14ac:dyDescent="0.2">
      <c r="A22" s="143"/>
      <c r="B22" s="104"/>
      <c r="C22" s="163" t="s">
        <v>36</v>
      </c>
      <c r="D22" s="163"/>
      <c r="E22" s="163"/>
      <c r="F22" s="143"/>
      <c r="G22" s="143"/>
    </row>
    <row r="23" spans="1:9" ht="12" hidden="1" customHeight="1" x14ac:dyDescent="0.2">
      <c r="A23" s="143"/>
      <c r="B23" s="104"/>
      <c r="C23" s="163" t="s">
        <v>40</v>
      </c>
      <c r="D23" s="163"/>
      <c r="E23" s="163"/>
      <c r="F23" s="143"/>
      <c r="G23" s="143"/>
    </row>
    <row r="24" spans="1:9" ht="12" hidden="1" customHeight="1" x14ac:dyDescent="0.2">
      <c r="A24" s="143"/>
      <c r="B24" s="104"/>
      <c r="C24" s="163" t="s">
        <v>46</v>
      </c>
      <c r="D24" s="163"/>
      <c r="E24" s="163"/>
      <c r="F24" s="143"/>
      <c r="G24" s="143"/>
    </row>
    <row r="25" spans="1:9" ht="12" hidden="1" customHeight="1" x14ac:dyDescent="0.2">
      <c r="A25" s="143"/>
      <c r="B25" s="104"/>
      <c r="C25" s="163" t="s">
        <v>50</v>
      </c>
      <c r="D25" s="163"/>
      <c r="E25" s="163"/>
      <c r="F25" s="143"/>
      <c r="G25" s="143"/>
    </row>
    <row r="26" spans="1:9" ht="12" hidden="1" customHeight="1" x14ac:dyDescent="0.2">
      <c r="A26" s="143"/>
      <c r="B26" s="104"/>
      <c r="C26" s="37" t="s">
        <v>54</v>
      </c>
      <c r="D26" s="163"/>
      <c r="E26" s="163"/>
      <c r="F26" s="143"/>
      <c r="G26" s="143"/>
    </row>
    <row r="27" spans="1:9" x14ac:dyDescent="0.25">
      <c r="A27" s="143"/>
      <c r="B27" s="81" t="s">
        <v>15</v>
      </c>
      <c r="C27" s="509">
        <f>'Finansiniai duomenys'!C10</f>
        <v>182701785</v>
      </c>
      <c r="D27" s="509"/>
      <c r="E27" s="509"/>
      <c r="F27" s="143"/>
      <c r="G27" s="143"/>
    </row>
    <row r="28" spans="1:9" x14ac:dyDescent="0.25">
      <c r="A28" s="143"/>
      <c r="B28" s="81" t="s">
        <v>18</v>
      </c>
      <c r="C28" s="508" t="e">
        <f>'Finansiniai duomenys'!#REF!</f>
        <v>#REF!</v>
      </c>
      <c r="D28" s="508"/>
      <c r="E28" s="508"/>
      <c r="F28" s="143"/>
      <c r="G28" s="143"/>
    </row>
    <row r="29" spans="1:9" x14ac:dyDescent="0.25">
      <c r="A29" s="143"/>
      <c r="B29" s="81" t="s">
        <v>22</v>
      </c>
      <c r="C29" s="508" t="e">
        <f>'Finansiniai duomenys'!#REF!</f>
        <v>#REF!</v>
      </c>
      <c r="D29" s="508"/>
      <c r="E29" s="508"/>
      <c r="F29" s="143"/>
      <c r="G29" s="143"/>
      <c r="H29" s="38" t="s">
        <v>28</v>
      </c>
      <c r="I29" s="38"/>
    </row>
    <row r="30" spans="1:9" x14ac:dyDescent="0.25">
      <c r="A30" s="143"/>
      <c r="B30" s="81"/>
      <c r="C30" s="508" t="e">
        <f>'Finansiniai duomenys'!#REF!</f>
        <v>#REF!</v>
      </c>
      <c r="D30" s="508"/>
      <c r="E30" s="508"/>
      <c r="F30" s="143"/>
      <c r="G30" s="143"/>
      <c r="H30" s="38" t="s">
        <v>32</v>
      </c>
      <c r="I30" s="38"/>
    </row>
    <row r="31" spans="1:9" x14ac:dyDescent="0.25">
      <c r="A31" s="143"/>
      <c r="B31" s="81" t="s">
        <v>27</v>
      </c>
      <c r="C31" s="509" t="str">
        <f>'Finansiniai duomenys'!C14</f>
        <v>Raimondas Baltaduonis</v>
      </c>
      <c r="D31" s="509"/>
      <c r="E31" s="509"/>
      <c r="F31" s="143"/>
      <c r="G31" s="143"/>
      <c r="H31" s="38" t="s">
        <v>35</v>
      </c>
      <c r="I31" s="38"/>
    </row>
    <row r="32" spans="1:9" x14ac:dyDescent="0.25">
      <c r="A32" s="143"/>
      <c r="B32" s="81" t="s">
        <v>31</v>
      </c>
      <c r="C32" s="510" t="str">
        <f>'Finansiniai duomenys'!C15</f>
        <v>Rima Švabinė</v>
      </c>
      <c r="D32" s="510"/>
      <c r="E32" s="510"/>
      <c r="F32" s="143"/>
      <c r="G32" s="143"/>
      <c r="H32" s="38" t="s">
        <v>403</v>
      </c>
      <c r="I32" s="38"/>
    </row>
    <row r="33" spans="1:9" x14ac:dyDescent="0.25">
      <c r="A33" s="143"/>
      <c r="B33" s="81"/>
      <c r="C33" s="39"/>
      <c r="D33" s="39"/>
      <c r="E33" s="81"/>
      <c r="F33" s="143"/>
      <c r="G33" s="143"/>
      <c r="H33" s="38" t="s">
        <v>45</v>
      </c>
      <c r="I33" s="38"/>
    </row>
    <row r="34" spans="1:9" x14ac:dyDescent="0.25">
      <c r="A34" s="143"/>
      <c r="B34" s="81"/>
      <c r="C34" s="506" t="s">
        <v>38</v>
      </c>
      <c r="D34" s="507"/>
      <c r="E34" s="476"/>
      <c r="F34" s="143"/>
      <c r="G34" s="143"/>
      <c r="H34" s="38" t="s">
        <v>49</v>
      </c>
      <c r="I34" s="38"/>
    </row>
    <row r="35" spans="1:9" x14ac:dyDescent="0.25">
      <c r="A35" s="143"/>
      <c r="B35" s="81" t="s">
        <v>42</v>
      </c>
      <c r="C35" s="494" t="s">
        <v>404</v>
      </c>
      <c r="D35" s="494"/>
      <c r="E35" s="82" t="s">
        <v>44</v>
      </c>
      <c r="F35" s="143"/>
      <c r="G35" s="143"/>
      <c r="H35" s="38" t="s">
        <v>53</v>
      </c>
      <c r="I35" s="38"/>
    </row>
    <row r="36" spans="1:9" x14ac:dyDescent="0.25">
      <c r="A36" s="143"/>
      <c r="B36" s="105" t="s">
        <v>48</v>
      </c>
      <c r="C36" s="495">
        <f>'Finansiniai duomenys'!C19</f>
        <v>0</v>
      </c>
      <c r="D36" s="496"/>
      <c r="E36" s="138">
        <f>'Finansiniai duomenys'!E19</f>
        <v>0</v>
      </c>
      <c r="F36" s="143"/>
      <c r="G36" s="143"/>
      <c r="H36" s="38" t="s">
        <v>57</v>
      </c>
      <c r="I36" s="38"/>
    </row>
    <row r="37" spans="1:9" x14ac:dyDescent="0.25">
      <c r="A37" s="143"/>
      <c r="B37" s="105" t="s">
        <v>52</v>
      </c>
      <c r="C37" s="495">
        <f>'Finansiniai duomenys'!C20</f>
        <v>0</v>
      </c>
      <c r="D37" s="496"/>
      <c r="E37" s="138">
        <f>'Finansiniai duomenys'!E20</f>
        <v>0</v>
      </c>
      <c r="F37" s="143"/>
      <c r="G37" s="143"/>
      <c r="H37" s="38" t="s">
        <v>60</v>
      </c>
      <c r="I37" s="38"/>
    </row>
    <row r="38" spans="1:9" x14ac:dyDescent="0.2">
      <c r="A38" s="143"/>
      <c r="B38" s="105" t="s">
        <v>56</v>
      </c>
      <c r="C38" s="495">
        <f>'Finansiniai duomenys'!C26</f>
        <v>0</v>
      </c>
      <c r="D38" s="496"/>
      <c r="E38" s="138">
        <f>'Finansiniai duomenys'!E26</f>
        <v>0</v>
      </c>
      <c r="F38" s="143"/>
      <c r="G38" s="143"/>
      <c r="H38" s="34" t="s">
        <v>63</v>
      </c>
      <c r="I38" s="38"/>
    </row>
    <row r="39" spans="1:9" x14ac:dyDescent="0.25">
      <c r="A39" s="143"/>
      <c r="B39" s="105" t="s">
        <v>59</v>
      </c>
      <c r="C39" s="495">
        <f>'Finansiniai duomenys'!C27</f>
        <v>0</v>
      </c>
      <c r="D39" s="496"/>
      <c r="E39" s="138">
        <f>'Finansiniai duomenys'!E27</f>
        <v>0</v>
      </c>
      <c r="F39" s="143"/>
      <c r="G39" s="143"/>
      <c r="H39" s="34" t="s">
        <v>66</v>
      </c>
    </row>
    <row r="40" spans="1:9" x14ac:dyDescent="0.2">
      <c r="A40" s="143"/>
      <c r="B40" s="105" t="s">
        <v>62</v>
      </c>
      <c r="C40" s="495">
        <f>'Finansiniai duomenys'!C28</f>
        <v>0</v>
      </c>
      <c r="D40" s="496"/>
      <c r="E40" s="138">
        <f>'Finansiniai duomenys'!E28</f>
        <v>0</v>
      </c>
      <c r="F40" s="143"/>
      <c r="G40" s="143"/>
    </row>
    <row r="41" spans="1:9" x14ac:dyDescent="0.25">
      <c r="A41" s="143"/>
      <c r="B41" s="105" t="s">
        <v>76</v>
      </c>
      <c r="C41" s="497" t="s">
        <v>77</v>
      </c>
      <c r="D41" s="498"/>
      <c r="E41" s="83">
        <f>100%-SUM(E36:E40)</f>
        <v>1</v>
      </c>
      <c r="F41" s="143"/>
      <c r="G41" s="143"/>
    </row>
    <row r="42" spans="1:9" x14ac:dyDescent="0.2">
      <c r="A42" s="143"/>
      <c r="B42" s="105"/>
      <c r="C42" s="161"/>
      <c r="D42" s="161"/>
      <c r="E42" s="84"/>
      <c r="F42" s="143"/>
      <c r="G42" s="143"/>
    </row>
    <row r="43" spans="1:9" x14ac:dyDescent="0.2">
      <c r="A43" s="143"/>
      <c r="B43" s="84" t="s">
        <v>80</v>
      </c>
      <c r="C43" s="499">
        <f>'Finansiniai duomenys'!C31</f>
        <v>1</v>
      </c>
      <c r="D43" s="499"/>
      <c r="E43" s="499"/>
      <c r="F43" s="143"/>
      <c r="G43" s="143"/>
    </row>
    <row r="44" spans="1:9" ht="24" x14ac:dyDescent="0.25">
      <c r="A44" s="143"/>
      <c r="B44" s="106" t="s">
        <v>82</v>
      </c>
      <c r="C44" s="500">
        <f>'Finansiniai duomenys'!C32</f>
        <v>0</v>
      </c>
      <c r="D44" s="500"/>
      <c r="E44" s="501"/>
      <c r="F44" s="143"/>
      <c r="G44" s="143"/>
    </row>
    <row r="45" spans="1:9" x14ac:dyDescent="0.2">
      <c r="A45" s="143"/>
      <c r="B45" s="81"/>
      <c r="C45" s="161"/>
      <c r="D45" s="161"/>
      <c r="E45" s="84"/>
      <c r="F45" s="143"/>
      <c r="G45" s="143"/>
    </row>
    <row r="46" spans="1:9" ht="24" x14ac:dyDescent="0.25">
      <c r="A46" s="143"/>
      <c r="B46" s="107" t="s">
        <v>85</v>
      </c>
      <c r="C46" s="502" t="e">
        <f>'Finansiniai duomenys'!#REF!</f>
        <v>#REF!</v>
      </c>
      <c r="D46" s="502"/>
      <c r="E46" s="502"/>
      <c r="F46" s="143"/>
      <c r="G46" s="143"/>
    </row>
    <row r="47" spans="1:9" ht="41.25" customHeight="1" x14ac:dyDescent="0.25">
      <c r="A47" s="143"/>
      <c r="B47" s="107" t="s">
        <v>87</v>
      </c>
      <c r="C47" s="503" t="e">
        <f>'Finansiniai duomenys'!#REF!</f>
        <v>#REF!</v>
      </c>
      <c r="D47" s="503"/>
      <c r="E47" s="504"/>
      <c r="F47" s="143"/>
      <c r="G47" s="143"/>
    </row>
    <row r="48" spans="1:9" x14ac:dyDescent="0.2">
      <c r="A48" s="143"/>
      <c r="B48" s="81"/>
      <c r="C48" s="161"/>
      <c r="D48" s="161"/>
      <c r="E48" s="84"/>
      <c r="F48" s="143"/>
      <c r="G48" s="143"/>
    </row>
    <row r="49" spans="1:12" ht="24.6" customHeight="1" x14ac:dyDescent="0.25">
      <c r="A49" s="143"/>
      <c r="B49" s="81"/>
      <c r="C49" s="493" t="s">
        <v>90</v>
      </c>
      <c r="D49" s="493"/>
      <c r="E49" s="432"/>
      <c r="F49" s="143"/>
      <c r="G49" s="143"/>
      <c r="H49" s="40"/>
    </row>
    <row r="50" spans="1:12" s="40" customFormat="1" ht="12" customHeight="1" x14ac:dyDescent="0.2">
      <c r="A50" s="144"/>
      <c r="B50" s="160"/>
      <c r="C50" s="487"/>
      <c r="D50" s="487"/>
      <c r="E50" s="434"/>
      <c r="F50" s="144"/>
      <c r="G50" s="144"/>
      <c r="H50" s="34"/>
      <c r="K50" s="34"/>
      <c r="L50" s="34"/>
    </row>
    <row r="51" spans="1:12" ht="12" customHeight="1" x14ac:dyDescent="0.25">
      <c r="A51" s="143"/>
      <c r="B51" s="93"/>
      <c r="C51" s="488" t="s">
        <v>94</v>
      </c>
      <c r="D51" s="488"/>
      <c r="E51" s="451"/>
      <c r="F51" s="143"/>
      <c r="G51" s="143"/>
    </row>
    <row r="52" spans="1:12" x14ac:dyDescent="0.25">
      <c r="A52" s="143"/>
      <c r="B52" s="93"/>
      <c r="C52" s="489" t="s">
        <v>96</v>
      </c>
      <c r="D52" s="489"/>
      <c r="E52" s="453"/>
      <c r="F52" s="143"/>
      <c r="G52" s="143"/>
    </row>
    <row r="53" spans="1:12" ht="12.6" thickBot="1" x14ac:dyDescent="0.3">
      <c r="A53" s="143"/>
      <c r="B53" s="108" t="s">
        <v>98</v>
      </c>
      <c r="C53" s="41" t="s">
        <v>405</v>
      </c>
      <c r="D53" s="41"/>
      <c r="E53" s="41" t="s">
        <v>406</v>
      </c>
      <c r="F53" s="143"/>
      <c r="G53" s="143"/>
    </row>
    <row r="54" spans="1:12" x14ac:dyDescent="0.2">
      <c r="A54" s="143"/>
      <c r="B54" s="109" t="s">
        <v>102</v>
      </c>
      <c r="C54" s="1"/>
      <c r="D54" s="42"/>
      <c r="E54" s="89"/>
      <c r="F54" s="143"/>
      <c r="G54" s="143"/>
    </row>
    <row r="55" spans="1:12" x14ac:dyDescent="0.2">
      <c r="A55" s="143"/>
      <c r="B55" s="109" t="s">
        <v>104</v>
      </c>
      <c r="C55" s="2"/>
      <c r="D55" s="43"/>
      <c r="E55" s="90"/>
      <c r="F55" s="143"/>
      <c r="G55" s="143"/>
      <c r="H55" s="44"/>
    </row>
    <row r="56" spans="1:12" s="44" customFormat="1" x14ac:dyDescent="0.2">
      <c r="A56" s="145"/>
      <c r="B56" s="110" t="s">
        <v>106</v>
      </c>
      <c r="C56" s="45">
        <f>+C54-C55</f>
        <v>0</v>
      </c>
      <c r="D56" s="46"/>
      <c r="E56" s="87">
        <f>+E54-E55</f>
        <v>0</v>
      </c>
      <c r="F56" s="145"/>
      <c r="G56" s="145"/>
      <c r="K56" s="34"/>
      <c r="L56" s="34"/>
    </row>
    <row r="57" spans="1:12" s="44" customFormat="1" x14ac:dyDescent="0.25">
      <c r="A57" s="145"/>
      <c r="B57" s="109" t="s">
        <v>108</v>
      </c>
      <c r="C57" s="7"/>
      <c r="D57" s="43"/>
      <c r="E57" s="139"/>
      <c r="F57" s="145"/>
      <c r="G57" s="145"/>
      <c r="H57" s="34"/>
      <c r="K57" s="34"/>
      <c r="L57" s="34"/>
    </row>
    <row r="58" spans="1:12" x14ac:dyDescent="0.25">
      <c r="A58" s="143"/>
      <c r="B58" s="109" t="s">
        <v>110</v>
      </c>
      <c r="C58" s="3"/>
      <c r="D58" s="43"/>
      <c r="E58" s="12"/>
      <c r="F58" s="143"/>
      <c r="G58" s="143"/>
      <c r="H58" s="44"/>
    </row>
    <row r="59" spans="1:12" s="44" customFormat="1" x14ac:dyDescent="0.2">
      <c r="A59" s="145"/>
      <c r="B59" s="110" t="s">
        <v>112</v>
      </c>
      <c r="C59" s="45">
        <f>+C56-C57-C58</f>
        <v>0</v>
      </c>
      <c r="D59" s="46"/>
      <c r="E59" s="87">
        <f>+E56-E57-E58</f>
        <v>0</v>
      </c>
      <c r="F59" s="145"/>
      <c r="G59" s="145"/>
      <c r="K59" s="34"/>
      <c r="L59" s="34"/>
    </row>
    <row r="60" spans="1:12" s="44" customFormat="1" x14ac:dyDescent="0.2">
      <c r="A60" s="145"/>
      <c r="B60" s="109" t="s">
        <v>114</v>
      </c>
      <c r="C60" s="6"/>
      <c r="D60" s="46"/>
      <c r="E60" s="140"/>
      <c r="F60" s="145"/>
      <c r="G60" s="145"/>
      <c r="H60" s="34"/>
      <c r="K60" s="47"/>
      <c r="L60" s="48"/>
    </row>
    <row r="61" spans="1:12" x14ac:dyDescent="0.2">
      <c r="A61" s="143"/>
      <c r="B61" s="109" t="s">
        <v>116</v>
      </c>
      <c r="C61" s="3"/>
      <c r="D61" s="46"/>
      <c r="E61" s="141"/>
      <c r="F61" s="143"/>
      <c r="G61" s="143"/>
    </row>
    <row r="62" spans="1:12" x14ac:dyDescent="0.25">
      <c r="A62" s="143"/>
      <c r="B62" s="109" t="s">
        <v>118</v>
      </c>
      <c r="C62" s="49">
        <f>C63-C64</f>
        <v>0</v>
      </c>
      <c r="D62" s="46"/>
      <c r="E62" s="88">
        <f>E63-E64</f>
        <v>0</v>
      </c>
      <c r="F62" s="143"/>
      <c r="G62" s="143"/>
    </row>
    <row r="63" spans="1:12" x14ac:dyDescent="0.25">
      <c r="A63" s="143"/>
      <c r="B63" s="111" t="s">
        <v>120</v>
      </c>
      <c r="C63" s="1"/>
      <c r="D63" s="43"/>
      <c r="E63" s="89"/>
      <c r="F63" s="143"/>
      <c r="G63" s="143"/>
    </row>
    <row r="64" spans="1:12" x14ac:dyDescent="0.25">
      <c r="A64" s="143"/>
      <c r="B64" s="111" t="s">
        <v>122</v>
      </c>
      <c r="C64" s="2"/>
      <c r="D64" s="43"/>
      <c r="E64" s="90"/>
      <c r="F64" s="143"/>
      <c r="G64" s="143"/>
      <c r="H64" s="44"/>
    </row>
    <row r="65" spans="1:12" s="44" customFormat="1" x14ac:dyDescent="0.25">
      <c r="A65" s="145"/>
      <c r="B65" s="110" t="s">
        <v>124</v>
      </c>
      <c r="C65" s="45">
        <f>+C59+C60+C61+C62</f>
        <v>0</v>
      </c>
      <c r="D65" s="46"/>
      <c r="E65" s="87">
        <f>+E59+E60+E61+E62</f>
        <v>0</v>
      </c>
      <c r="F65" s="145"/>
      <c r="G65" s="145"/>
      <c r="H65" s="34"/>
      <c r="K65" s="34"/>
      <c r="L65" s="34"/>
    </row>
    <row r="66" spans="1:12" x14ac:dyDescent="0.25">
      <c r="A66" s="143"/>
      <c r="B66" s="109" t="s">
        <v>126</v>
      </c>
      <c r="C66" s="3"/>
      <c r="D66" s="46"/>
      <c r="E66" s="91"/>
      <c r="F66" s="143"/>
      <c r="G66" s="143"/>
      <c r="H66" s="44"/>
    </row>
    <row r="67" spans="1:12" s="44" customFormat="1" x14ac:dyDescent="0.25">
      <c r="A67" s="145"/>
      <c r="B67" s="110" t="s">
        <v>128</v>
      </c>
      <c r="C67" s="45">
        <f>C65-C66</f>
        <v>0</v>
      </c>
      <c r="D67" s="46"/>
      <c r="E67" s="87">
        <f>E65-E66</f>
        <v>0</v>
      </c>
      <c r="F67" s="145"/>
      <c r="G67" s="145"/>
      <c r="H67" s="34"/>
      <c r="K67" s="34"/>
      <c r="L67" s="34"/>
    </row>
    <row r="68" spans="1:12" s="44" customFormat="1" ht="24" x14ac:dyDescent="0.25">
      <c r="A68" s="145"/>
      <c r="B68" s="112" t="s">
        <v>407</v>
      </c>
      <c r="C68" s="61"/>
      <c r="D68" s="46"/>
      <c r="E68" s="92"/>
      <c r="F68" s="145"/>
      <c r="G68" s="145"/>
      <c r="H68" s="34"/>
      <c r="K68" s="34"/>
      <c r="L68" s="34"/>
    </row>
    <row r="69" spans="1:12" ht="16.5" customHeight="1" x14ac:dyDescent="0.25">
      <c r="A69" s="143"/>
      <c r="B69" s="93"/>
      <c r="C69" s="46"/>
      <c r="D69" s="46"/>
      <c r="E69" s="93"/>
      <c r="F69" s="143"/>
      <c r="G69" s="143"/>
    </row>
    <row r="70" spans="1:12" ht="12.6" thickBot="1" x14ac:dyDescent="0.3">
      <c r="A70" s="143"/>
      <c r="B70" s="108" t="s">
        <v>132</v>
      </c>
      <c r="C70" s="50">
        <v>42369</v>
      </c>
      <c r="D70" s="41"/>
      <c r="E70" s="50">
        <v>42735</v>
      </c>
      <c r="F70" s="143"/>
      <c r="G70" s="143"/>
    </row>
    <row r="71" spans="1:12" x14ac:dyDescent="0.25">
      <c r="A71" s="143"/>
      <c r="B71" s="113" t="s">
        <v>136</v>
      </c>
      <c r="C71" s="1"/>
      <c r="D71" s="46"/>
      <c r="E71" s="85"/>
      <c r="F71" s="143"/>
      <c r="G71" s="143"/>
    </row>
    <row r="72" spans="1:12" x14ac:dyDescent="0.25">
      <c r="A72" s="143"/>
      <c r="B72" s="113" t="s">
        <v>138</v>
      </c>
      <c r="C72" s="4"/>
      <c r="D72" s="46"/>
      <c r="E72" s="97"/>
      <c r="F72" s="143"/>
      <c r="G72" s="143"/>
    </row>
    <row r="73" spans="1:12" x14ac:dyDescent="0.25">
      <c r="A73" s="143"/>
      <c r="B73" s="113" t="s">
        <v>140</v>
      </c>
      <c r="C73" s="4"/>
      <c r="D73" s="46"/>
      <c r="E73" s="97"/>
      <c r="F73" s="143"/>
      <c r="G73" s="143"/>
    </row>
    <row r="74" spans="1:12" x14ac:dyDescent="0.25">
      <c r="A74" s="143"/>
      <c r="B74" s="113" t="s">
        <v>142</v>
      </c>
      <c r="C74" s="4"/>
      <c r="D74" s="46"/>
      <c r="E74" s="97"/>
      <c r="F74" s="143"/>
      <c r="G74" s="143"/>
    </row>
    <row r="75" spans="1:12" x14ac:dyDescent="0.25">
      <c r="A75" s="143"/>
      <c r="B75" s="113" t="s">
        <v>408</v>
      </c>
      <c r="C75" s="2"/>
      <c r="D75" s="46"/>
      <c r="E75" s="142"/>
      <c r="F75" s="143"/>
      <c r="G75" s="143"/>
      <c r="H75" s="44"/>
    </row>
    <row r="76" spans="1:12" s="44" customFormat="1" x14ac:dyDescent="0.25">
      <c r="A76" s="145"/>
      <c r="B76" s="114" t="s">
        <v>144</v>
      </c>
      <c r="C76" s="51">
        <f>SUM(C71:C75)</f>
        <v>0</v>
      </c>
      <c r="D76" s="46"/>
      <c r="E76" s="94">
        <f>SUM(E71:E75)</f>
        <v>0</v>
      </c>
      <c r="F76" s="145"/>
      <c r="G76" s="145"/>
      <c r="H76" s="34"/>
      <c r="K76" s="34"/>
      <c r="L76" s="34"/>
    </row>
    <row r="77" spans="1:12" ht="7.5" customHeight="1" x14ac:dyDescent="0.25">
      <c r="A77" s="143"/>
      <c r="B77" s="93"/>
      <c r="C77" s="52"/>
      <c r="D77" s="53"/>
      <c r="E77" s="95"/>
      <c r="F77" s="143"/>
      <c r="G77" s="143"/>
    </row>
    <row r="78" spans="1:12" ht="11.25" customHeight="1" x14ac:dyDescent="0.25">
      <c r="A78" s="143"/>
      <c r="B78" s="115" t="s">
        <v>409</v>
      </c>
      <c r="C78" s="1"/>
      <c r="D78" s="53"/>
      <c r="E78" s="89"/>
      <c r="F78" s="143"/>
      <c r="G78" s="143"/>
    </row>
    <row r="79" spans="1:12" x14ac:dyDescent="0.25">
      <c r="A79" s="143"/>
      <c r="B79" s="116" t="s">
        <v>149</v>
      </c>
      <c r="C79" s="4"/>
      <c r="D79" s="53"/>
      <c r="E79" s="13"/>
      <c r="F79" s="143"/>
      <c r="G79" s="143"/>
    </row>
    <row r="80" spans="1:12" x14ac:dyDescent="0.25">
      <c r="A80" s="143"/>
      <c r="B80" s="117" t="s">
        <v>151</v>
      </c>
      <c r="C80" s="4"/>
      <c r="D80" s="53"/>
      <c r="E80" s="13"/>
      <c r="F80" s="143"/>
      <c r="G80" s="143"/>
    </row>
    <row r="81" spans="1:12" x14ac:dyDescent="0.25">
      <c r="A81" s="143"/>
      <c r="B81" s="117" t="s">
        <v>153</v>
      </c>
      <c r="C81" s="2"/>
      <c r="D81" s="53"/>
      <c r="E81" s="90"/>
      <c r="F81" s="143"/>
      <c r="G81" s="143"/>
      <c r="H81" s="44"/>
    </row>
    <row r="82" spans="1:12" s="44" customFormat="1" ht="10.5" customHeight="1" x14ac:dyDescent="0.25">
      <c r="A82" s="145"/>
      <c r="B82" s="114" t="s">
        <v>155</v>
      </c>
      <c r="C82" s="51">
        <f>SUM(C78:C81)</f>
        <v>0</v>
      </c>
      <c r="D82" s="46"/>
      <c r="E82" s="94">
        <f>SUM(E78:E81)</f>
        <v>0</v>
      </c>
      <c r="F82" s="145"/>
      <c r="G82" s="145"/>
      <c r="K82" s="34"/>
      <c r="L82" s="34"/>
    </row>
    <row r="83" spans="1:12" s="44" customFormat="1" ht="10.5" customHeight="1" x14ac:dyDescent="0.25">
      <c r="A83" s="145"/>
      <c r="B83" s="114"/>
      <c r="C83" s="51"/>
      <c r="D83" s="46"/>
      <c r="E83" s="94"/>
      <c r="F83" s="145"/>
      <c r="G83" s="145"/>
      <c r="K83" s="34"/>
      <c r="L83" s="34"/>
    </row>
    <row r="84" spans="1:12" s="44" customFormat="1" ht="10.5" customHeight="1" x14ac:dyDescent="0.25">
      <c r="A84" s="145"/>
      <c r="B84" s="114" t="s">
        <v>158</v>
      </c>
      <c r="C84" s="4"/>
      <c r="D84" s="46"/>
      <c r="E84" s="96"/>
      <c r="F84" s="145"/>
      <c r="G84" s="145"/>
      <c r="K84" s="34"/>
      <c r="L84" s="34"/>
    </row>
    <row r="85" spans="1:12" s="44" customFormat="1" ht="10.5" customHeight="1" x14ac:dyDescent="0.25">
      <c r="A85" s="145"/>
      <c r="B85" s="114"/>
      <c r="C85" s="51"/>
      <c r="D85" s="46"/>
      <c r="E85" s="94"/>
      <c r="F85" s="145"/>
      <c r="G85" s="145"/>
      <c r="K85" s="34"/>
      <c r="L85" s="34"/>
    </row>
    <row r="86" spans="1:12" s="44" customFormat="1" x14ac:dyDescent="0.25">
      <c r="A86" s="145"/>
      <c r="B86" s="114" t="s">
        <v>161</v>
      </c>
      <c r="C86" s="4"/>
      <c r="D86" s="46"/>
      <c r="E86" s="13"/>
      <c r="F86" s="145"/>
      <c r="G86" s="145"/>
      <c r="H86" s="34"/>
      <c r="K86" s="34"/>
      <c r="L86" s="34"/>
    </row>
    <row r="87" spans="1:12" ht="7.5" customHeight="1" x14ac:dyDescent="0.25">
      <c r="A87" s="143"/>
      <c r="B87" s="93"/>
      <c r="C87" s="52"/>
      <c r="D87" s="46"/>
      <c r="E87" s="95"/>
      <c r="F87" s="143"/>
      <c r="G87" s="143"/>
      <c r="H87" s="44"/>
    </row>
    <row r="88" spans="1:12" s="44" customFormat="1" x14ac:dyDescent="0.25">
      <c r="A88" s="145"/>
      <c r="B88" s="118" t="s">
        <v>164</v>
      </c>
      <c r="C88" s="51">
        <f>SUM(C76,C82,C84,C86)</f>
        <v>0</v>
      </c>
      <c r="D88" s="46"/>
      <c r="E88" s="94">
        <f>SUM(E76,E82,E84,E86)</f>
        <v>0</v>
      </c>
      <c r="F88" s="145"/>
      <c r="G88" s="145"/>
      <c r="H88" s="34"/>
      <c r="K88" s="34"/>
      <c r="L88" s="34"/>
    </row>
    <row r="89" spans="1:12" x14ac:dyDescent="0.25">
      <c r="A89" s="143"/>
      <c r="B89" s="119"/>
      <c r="C89" s="52"/>
      <c r="D89" s="46"/>
      <c r="E89" s="95"/>
      <c r="F89" s="143"/>
      <c r="G89" s="143"/>
      <c r="H89" s="44"/>
    </row>
    <row r="90" spans="1:12" s="44" customFormat="1" ht="24.75" customHeight="1" x14ac:dyDescent="0.25">
      <c r="A90" s="145"/>
      <c r="B90" s="120" t="s">
        <v>167</v>
      </c>
      <c r="C90" s="4"/>
      <c r="D90" s="46"/>
      <c r="E90" s="97"/>
      <c r="F90" s="145"/>
      <c r="G90" s="145"/>
      <c r="K90" s="34"/>
      <c r="L90" s="34"/>
    </row>
    <row r="91" spans="1:12" s="44" customFormat="1" x14ac:dyDescent="0.25">
      <c r="A91" s="145"/>
      <c r="B91" s="121" t="s">
        <v>169</v>
      </c>
      <c r="C91" s="4"/>
      <c r="D91" s="43"/>
      <c r="E91" s="13"/>
      <c r="F91" s="145"/>
      <c r="G91" s="145"/>
      <c r="K91" s="34"/>
      <c r="L91" s="34"/>
    </row>
    <row r="92" spans="1:12" s="44" customFormat="1" x14ac:dyDescent="0.25">
      <c r="A92" s="145"/>
      <c r="B92" s="120" t="s">
        <v>171</v>
      </c>
      <c r="C92" s="4"/>
      <c r="D92" s="46"/>
      <c r="E92" s="96"/>
      <c r="F92" s="145"/>
      <c r="G92" s="145"/>
      <c r="K92" s="34"/>
      <c r="L92" s="34"/>
    </row>
    <row r="93" spans="1:12" s="44" customFormat="1" x14ac:dyDescent="0.25">
      <c r="A93" s="145"/>
      <c r="B93" s="120" t="s">
        <v>173</v>
      </c>
      <c r="C93" s="4"/>
      <c r="D93" s="46"/>
      <c r="E93" s="97"/>
      <c r="F93" s="145"/>
      <c r="G93" s="145"/>
      <c r="K93" s="34"/>
      <c r="L93" s="34"/>
    </row>
    <row r="94" spans="1:12" s="44" customFormat="1" x14ac:dyDescent="0.25">
      <c r="A94" s="145"/>
      <c r="B94" s="120" t="s">
        <v>177</v>
      </c>
      <c r="C94" s="4"/>
      <c r="D94" s="46"/>
      <c r="E94" s="97"/>
      <c r="F94" s="145"/>
      <c r="G94" s="145"/>
      <c r="K94" s="34"/>
      <c r="L94" s="34"/>
    </row>
    <row r="95" spans="1:12" s="44" customFormat="1" x14ac:dyDescent="0.25">
      <c r="A95" s="145"/>
      <c r="B95" s="120" t="s">
        <v>179</v>
      </c>
      <c r="C95" s="4"/>
      <c r="D95" s="46"/>
      <c r="E95" s="97"/>
      <c r="F95" s="145"/>
      <c r="G95" s="145"/>
      <c r="K95" s="34"/>
      <c r="L95" s="34"/>
    </row>
    <row r="96" spans="1:12" s="44" customFormat="1" x14ac:dyDescent="0.25">
      <c r="A96" s="145"/>
      <c r="B96" s="121" t="s">
        <v>181</v>
      </c>
      <c r="C96" s="4"/>
      <c r="D96" s="46"/>
      <c r="E96" s="97"/>
      <c r="F96" s="145"/>
      <c r="G96" s="145"/>
      <c r="K96" s="34"/>
      <c r="L96" s="34"/>
    </row>
    <row r="97" spans="1:12" s="44" customFormat="1" x14ac:dyDescent="0.25">
      <c r="A97" s="145"/>
      <c r="B97" s="120" t="s">
        <v>183</v>
      </c>
      <c r="C97" s="4"/>
      <c r="D97" s="46"/>
      <c r="E97" s="97"/>
      <c r="F97" s="145"/>
      <c r="G97" s="143"/>
      <c r="K97" s="34"/>
      <c r="L97" s="34"/>
    </row>
    <row r="98" spans="1:12" s="44" customFormat="1" ht="37.5" customHeight="1" x14ac:dyDescent="0.25">
      <c r="A98" s="145"/>
      <c r="B98" s="120" t="s">
        <v>410</v>
      </c>
      <c r="C98" s="12"/>
      <c r="D98" s="54"/>
      <c r="E98" s="86"/>
      <c r="F98" s="145"/>
      <c r="G98" s="143"/>
      <c r="K98" s="34"/>
      <c r="L98" s="34"/>
    </row>
    <row r="99" spans="1:12" s="44" customFormat="1" x14ac:dyDescent="0.25">
      <c r="A99" s="145"/>
      <c r="B99" s="110" t="s">
        <v>185</v>
      </c>
      <c r="C99" s="51">
        <f>SUM(C90,C92:C95,C97:C97)</f>
        <v>0</v>
      </c>
      <c r="D99" s="46"/>
      <c r="E99" s="94">
        <f>SUM(E90,E92:E95,E97:E97)</f>
        <v>0</v>
      </c>
      <c r="F99" s="145"/>
      <c r="G99" s="145"/>
      <c r="H99" s="34"/>
      <c r="K99" s="34"/>
      <c r="L99" s="34"/>
    </row>
    <row r="100" spans="1:12" ht="7.5" customHeight="1" x14ac:dyDescent="0.25">
      <c r="A100" s="143"/>
      <c r="B100" s="109"/>
      <c r="C100" s="52"/>
      <c r="D100" s="46"/>
      <c r="E100" s="95"/>
      <c r="F100" s="143"/>
      <c r="G100" s="143"/>
      <c r="H100" s="44"/>
    </row>
    <row r="101" spans="1:12" s="44" customFormat="1" x14ac:dyDescent="0.25">
      <c r="A101" s="145"/>
      <c r="B101" s="110" t="s">
        <v>188</v>
      </c>
      <c r="C101" s="28"/>
      <c r="D101" s="46"/>
      <c r="E101" s="96"/>
      <c r="F101" s="145"/>
      <c r="G101" s="145"/>
      <c r="K101" s="34"/>
      <c r="L101" s="34"/>
    </row>
    <row r="102" spans="1:12" s="44" customFormat="1" x14ac:dyDescent="0.25">
      <c r="A102" s="145"/>
      <c r="B102" s="110"/>
      <c r="C102" s="52"/>
      <c r="D102" s="46"/>
      <c r="E102" s="95"/>
      <c r="F102" s="145"/>
      <c r="G102" s="145"/>
      <c r="K102" s="34"/>
      <c r="L102" s="34"/>
    </row>
    <row r="103" spans="1:12" s="44" customFormat="1" x14ac:dyDescent="0.25">
      <c r="A103" s="145"/>
      <c r="B103" s="110" t="s">
        <v>411</v>
      </c>
      <c r="C103" s="5"/>
      <c r="D103" s="54"/>
      <c r="E103" s="12"/>
      <c r="F103" s="145"/>
      <c r="G103" s="145"/>
      <c r="H103" s="34"/>
      <c r="K103" s="34"/>
      <c r="L103" s="34"/>
    </row>
    <row r="104" spans="1:12" ht="7.5" customHeight="1" x14ac:dyDescent="0.25">
      <c r="A104" s="143"/>
      <c r="B104" s="109"/>
      <c r="C104" s="52"/>
      <c r="D104" s="46"/>
      <c r="E104" s="95"/>
      <c r="F104" s="143"/>
      <c r="G104" s="143"/>
    </row>
    <row r="105" spans="1:12" x14ac:dyDescent="0.25">
      <c r="A105" s="143"/>
      <c r="B105" s="111" t="s">
        <v>412</v>
      </c>
      <c r="C105" s="13"/>
      <c r="D105" s="54"/>
      <c r="E105" s="96"/>
      <c r="F105" s="143"/>
      <c r="G105" s="143"/>
    </row>
    <row r="106" spans="1:12" x14ac:dyDescent="0.25">
      <c r="A106" s="143"/>
      <c r="B106" s="122" t="s">
        <v>196</v>
      </c>
      <c r="C106" s="28"/>
      <c r="D106" s="54"/>
      <c r="E106" s="13"/>
      <c r="F106" s="143"/>
      <c r="G106" s="143"/>
    </row>
    <row r="107" spans="1:12" x14ac:dyDescent="0.25">
      <c r="A107" s="143"/>
      <c r="B107" s="111" t="s">
        <v>413</v>
      </c>
      <c r="C107" s="13"/>
      <c r="D107" s="54"/>
      <c r="E107" s="13"/>
      <c r="F107" s="143"/>
      <c r="G107" s="143"/>
    </row>
    <row r="108" spans="1:12" x14ac:dyDescent="0.25">
      <c r="A108" s="143"/>
      <c r="B108" s="122" t="s">
        <v>200</v>
      </c>
      <c r="C108" s="28"/>
      <c r="D108" s="53"/>
      <c r="E108" s="13"/>
      <c r="F108" s="143"/>
      <c r="G108" s="143"/>
    </row>
    <row r="109" spans="1:12" x14ac:dyDescent="0.25">
      <c r="A109" s="143"/>
      <c r="B109" s="123" t="s">
        <v>202</v>
      </c>
      <c r="C109" s="28"/>
      <c r="D109" s="53"/>
      <c r="E109" s="13"/>
      <c r="F109" s="143"/>
      <c r="G109" s="143"/>
      <c r="H109" s="44"/>
    </row>
    <row r="110" spans="1:12" s="44" customFormat="1" x14ac:dyDescent="0.25">
      <c r="A110" s="145"/>
      <c r="B110" s="110" t="s">
        <v>414</v>
      </c>
      <c r="C110" s="51">
        <f>SUM(C105,C107)</f>
        <v>0</v>
      </c>
      <c r="D110" s="46"/>
      <c r="E110" s="94">
        <f>SUM(E105,E107)</f>
        <v>0</v>
      </c>
      <c r="F110" s="145"/>
      <c r="G110" s="145"/>
      <c r="K110" s="34"/>
      <c r="L110" s="34"/>
    </row>
    <row r="111" spans="1:12" s="44" customFormat="1" x14ac:dyDescent="0.25">
      <c r="A111" s="145"/>
      <c r="B111" s="110"/>
      <c r="C111" s="51"/>
      <c r="D111" s="46"/>
      <c r="E111" s="94"/>
      <c r="F111" s="145"/>
      <c r="G111" s="145"/>
      <c r="K111" s="34"/>
      <c r="L111" s="34"/>
    </row>
    <row r="112" spans="1:12" s="44" customFormat="1" x14ac:dyDescent="0.25">
      <c r="A112" s="145"/>
      <c r="B112" s="110" t="s">
        <v>207</v>
      </c>
      <c r="C112" s="28"/>
      <c r="D112" s="46"/>
      <c r="E112" s="96"/>
      <c r="F112" s="145"/>
      <c r="G112" s="145"/>
      <c r="K112" s="34"/>
      <c r="L112" s="34"/>
    </row>
    <row r="113" spans="1:12" s="44" customFormat="1" ht="7.5" customHeight="1" x14ac:dyDescent="0.25">
      <c r="A113" s="145"/>
      <c r="B113" s="110"/>
      <c r="C113" s="51"/>
      <c r="D113" s="46"/>
      <c r="E113" s="94"/>
      <c r="F113" s="145"/>
      <c r="G113" s="145"/>
      <c r="K113" s="34"/>
      <c r="L113" s="34"/>
    </row>
    <row r="114" spans="1:12" s="44" customFormat="1" x14ac:dyDescent="0.25">
      <c r="A114" s="145"/>
      <c r="B114" s="110" t="s">
        <v>210</v>
      </c>
      <c r="C114" s="27"/>
      <c r="D114" s="46"/>
      <c r="E114" s="96"/>
      <c r="F114" s="145"/>
      <c r="G114" s="145"/>
      <c r="H114" s="34"/>
      <c r="K114" s="34"/>
      <c r="L114" s="34"/>
    </row>
    <row r="115" spans="1:12" ht="7.5" customHeight="1" x14ac:dyDescent="0.25">
      <c r="A115" s="143"/>
      <c r="B115" s="93"/>
      <c r="C115" s="52"/>
      <c r="D115" s="46"/>
      <c r="E115" s="95"/>
      <c r="F115" s="143"/>
      <c r="G115" s="143"/>
      <c r="H115" s="44"/>
    </row>
    <row r="116" spans="1:12" s="44" customFormat="1" x14ac:dyDescent="0.25">
      <c r="A116" s="145"/>
      <c r="B116" s="110" t="s">
        <v>213</v>
      </c>
      <c r="C116" s="51">
        <f>SUM(C99,C101,C103,C110,C112,C114)</f>
        <v>0</v>
      </c>
      <c r="D116" s="46"/>
      <c r="E116" s="94">
        <f>SUM(E99,E101,E103,E110,E112,E114)</f>
        <v>0</v>
      </c>
      <c r="F116" s="145"/>
      <c r="G116" s="145"/>
      <c r="K116" s="34"/>
      <c r="L116" s="34"/>
    </row>
    <row r="117" spans="1:12" s="44" customFormat="1" x14ac:dyDescent="0.25">
      <c r="A117" s="145"/>
      <c r="B117" s="110"/>
      <c r="C117" s="55"/>
      <c r="D117" s="46"/>
      <c r="E117" s="98"/>
      <c r="F117" s="145"/>
      <c r="G117" s="145"/>
      <c r="K117" s="34"/>
      <c r="L117" s="34"/>
    </row>
    <row r="118" spans="1:12" s="44" customFormat="1" x14ac:dyDescent="0.25">
      <c r="A118" s="145"/>
      <c r="B118" s="110" t="s">
        <v>216</v>
      </c>
      <c r="C118" s="56" t="str">
        <f>IF(ROUND((C88-C116)/2,1)=0,"Balansas",C88-C116)</f>
        <v>Balansas</v>
      </c>
      <c r="D118" s="46"/>
      <c r="E118" s="99" t="str">
        <f>IF(ROUND((E88-E116)/2,1)=0,"Balansas",E88-E116)</f>
        <v>Balansas</v>
      </c>
      <c r="F118" s="145"/>
      <c r="G118" s="145"/>
      <c r="H118" s="34"/>
      <c r="K118" s="34"/>
      <c r="L118" s="34"/>
    </row>
    <row r="119" spans="1:12" x14ac:dyDescent="0.25">
      <c r="A119" s="143"/>
      <c r="B119" s="93"/>
      <c r="C119" s="46"/>
      <c r="D119" s="46"/>
      <c r="E119" s="93"/>
      <c r="F119" s="143"/>
      <c r="G119" s="143"/>
    </row>
    <row r="120" spans="1:12" x14ac:dyDescent="0.25">
      <c r="A120" s="143"/>
      <c r="B120" s="93"/>
      <c r="C120" s="46"/>
      <c r="D120" s="46"/>
      <c r="E120" s="93"/>
      <c r="F120" s="143"/>
      <c r="G120" s="143"/>
    </row>
    <row r="121" spans="1:12" x14ac:dyDescent="0.25">
      <c r="A121" s="143"/>
      <c r="B121" s="124" t="s">
        <v>219</v>
      </c>
      <c r="C121" s="62"/>
      <c r="D121" s="54"/>
      <c r="E121" s="100"/>
      <c r="F121" s="143"/>
      <c r="G121" s="143"/>
    </row>
    <row r="122" spans="1:12" x14ac:dyDescent="0.25">
      <c r="A122" s="143"/>
      <c r="B122" s="93"/>
      <c r="C122" s="46"/>
      <c r="D122" s="46"/>
      <c r="E122" s="93"/>
      <c r="F122" s="143"/>
      <c r="G122" s="143"/>
    </row>
    <row r="123" spans="1:12" x14ac:dyDescent="0.25">
      <c r="A123" s="143"/>
      <c r="B123" s="109"/>
      <c r="C123" s="46"/>
      <c r="D123" s="46"/>
      <c r="E123" s="93"/>
      <c r="F123" s="143"/>
      <c r="G123" s="143"/>
    </row>
    <row r="124" spans="1:12" ht="12.6" thickBot="1" x14ac:dyDescent="0.3">
      <c r="A124" s="143"/>
      <c r="B124" s="108" t="s">
        <v>223</v>
      </c>
      <c r="C124" s="41" t="str">
        <f>C53</f>
        <v>2015 metai</v>
      </c>
      <c r="D124" s="41"/>
      <c r="E124" s="41" t="str">
        <f>E53</f>
        <v>2016 metai</v>
      </c>
      <c r="F124" s="143"/>
      <c r="G124" s="143"/>
    </row>
    <row r="125" spans="1:12" x14ac:dyDescent="0.25">
      <c r="A125" s="143"/>
      <c r="B125" s="125" t="s">
        <v>415</v>
      </c>
      <c r="C125" s="70" t="s">
        <v>416</v>
      </c>
      <c r="D125" s="57"/>
      <c r="E125" s="101"/>
      <c r="F125" s="143"/>
      <c r="G125" s="143"/>
    </row>
    <row r="126" spans="1:12" x14ac:dyDescent="0.25">
      <c r="A126" s="143"/>
      <c r="B126" s="126"/>
      <c r="C126" s="57"/>
      <c r="D126" s="57"/>
      <c r="E126" s="57"/>
      <c r="F126" s="143"/>
      <c r="G126" s="143"/>
    </row>
    <row r="127" spans="1:12" ht="24" x14ac:dyDescent="0.25">
      <c r="A127" s="143"/>
      <c r="B127" s="127" t="s">
        <v>225</v>
      </c>
      <c r="C127" s="28"/>
      <c r="D127" s="46"/>
      <c r="E127" s="96"/>
      <c r="F127" s="143"/>
      <c r="G127" s="143"/>
    </row>
    <row r="128" spans="1:12" ht="9" customHeight="1" x14ac:dyDescent="0.25">
      <c r="A128" s="143"/>
      <c r="B128" s="93"/>
      <c r="C128" s="52"/>
      <c r="D128" s="58"/>
      <c r="E128" s="95"/>
      <c r="F128" s="143"/>
      <c r="G128" s="143"/>
    </row>
    <row r="129" spans="1:7" ht="24" x14ac:dyDescent="0.25">
      <c r="A129" s="143"/>
      <c r="B129" s="128" t="s">
        <v>233</v>
      </c>
      <c r="C129" s="27"/>
      <c r="D129" s="54"/>
      <c r="E129" s="96"/>
      <c r="F129" s="143"/>
      <c r="G129" s="143"/>
    </row>
    <row r="130" spans="1:7" x14ac:dyDescent="0.25">
      <c r="A130" s="143"/>
      <c r="B130" s="93"/>
      <c r="C130" s="58"/>
      <c r="D130" s="58"/>
      <c r="E130" s="11"/>
      <c r="F130" s="143"/>
      <c r="G130" s="143"/>
    </row>
    <row r="131" spans="1:7" ht="12.6" thickBot="1" x14ac:dyDescent="0.3">
      <c r="A131" s="143"/>
      <c r="B131" s="108" t="s">
        <v>247</v>
      </c>
      <c r="C131" s="41" t="str">
        <f>C53</f>
        <v>2015 metai</v>
      </c>
      <c r="D131" s="41"/>
      <c r="E131" s="41" t="str">
        <f>E53</f>
        <v>2016 metai</v>
      </c>
      <c r="F131" s="143"/>
      <c r="G131" s="143"/>
    </row>
    <row r="132" spans="1:7" x14ac:dyDescent="0.25">
      <c r="A132" s="143"/>
      <c r="B132" s="129" t="s">
        <v>249</v>
      </c>
      <c r="C132" s="4"/>
      <c r="D132" s="42"/>
      <c r="E132" s="13"/>
      <c r="F132" s="143"/>
      <c r="G132" s="143"/>
    </row>
    <row r="133" spans="1:7" x14ac:dyDescent="0.25">
      <c r="A133" s="143"/>
      <c r="B133" s="130" t="s">
        <v>251</v>
      </c>
      <c r="C133" s="28"/>
      <c r="D133" s="53"/>
      <c r="E133" s="13"/>
      <c r="F133" s="143"/>
      <c r="G133" s="143"/>
    </row>
    <row r="134" spans="1:7" x14ac:dyDescent="0.25">
      <c r="A134" s="143"/>
      <c r="B134" s="129" t="s">
        <v>417</v>
      </c>
      <c r="C134" s="28"/>
      <c r="D134" s="46"/>
      <c r="E134" s="97"/>
      <c r="F134" s="143"/>
      <c r="G134" s="143"/>
    </row>
    <row r="135" spans="1:7" x14ac:dyDescent="0.25">
      <c r="A135" s="143"/>
      <c r="B135" s="129" t="s">
        <v>255</v>
      </c>
      <c r="C135" s="28"/>
      <c r="D135" s="46"/>
      <c r="E135" s="97"/>
      <c r="F135" s="143"/>
      <c r="G135" s="143"/>
    </row>
    <row r="136" spans="1:7" ht="25.5" customHeight="1" x14ac:dyDescent="0.25">
      <c r="A136" s="143"/>
      <c r="B136" s="131" t="s">
        <v>257</v>
      </c>
      <c r="C136" s="46"/>
      <c r="D136" s="58"/>
      <c r="E136" s="93"/>
      <c r="F136" s="143"/>
      <c r="G136" s="143"/>
    </row>
    <row r="137" spans="1:7" ht="12" customHeight="1" thickBot="1" x14ac:dyDescent="0.3">
      <c r="A137" s="143"/>
      <c r="B137" s="132"/>
      <c r="C137" s="59"/>
      <c r="D137" s="59"/>
      <c r="E137" s="59"/>
      <c r="F137" s="143"/>
      <c r="G137" s="143"/>
    </row>
    <row r="138" spans="1:7" ht="12" customHeight="1" thickBot="1" x14ac:dyDescent="0.3">
      <c r="A138" s="143"/>
      <c r="B138" s="108" t="s">
        <v>323</v>
      </c>
      <c r="C138" s="41"/>
      <c r="D138" s="41"/>
      <c r="E138" s="41"/>
      <c r="F138" s="143"/>
      <c r="G138" s="143"/>
    </row>
    <row r="139" spans="1:7" ht="86.25" customHeight="1" x14ac:dyDescent="0.25">
      <c r="A139" s="143"/>
      <c r="B139" s="133" t="s">
        <v>325</v>
      </c>
      <c r="C139" s="490"/>
      <c r="D139" s="490"/>
      <c r="E139" s="449"/>
      <c r="F139" s="143"/>
      <c r="G139" s="143"/>
    </row>
    <row r="140" spans="1:7" x14ac:dyDescent="0.25">
      <c r="A140" s="143"/>
      <c r="B140" s="11"/>
      <c r="C140" s="46"/>
      <c r="D140" s="46"/>
      <c r="E140" s="93"/>
      <c r="F140" s="143"/>
      <c r="G140" s="143"/>
    </row>
    <row r="141" spans="1:7" ht="12.6" thickBot="1" x14ac:dyDescent="0.3">
      <c r="A141" s="143"/>
      <c r="B141" s="147"/>
      <c r="C141" s="60"/>
      <c r="D141" s="60"/>
      <c r="E141" s="60"/>
      <c r="F141" s="143"/>
      <c r="G141" s="143"/>
    </row>
    <row r="142" spans="1:7" ht="13.5" customHeight="1" x14ac:dyDescent="0.25">
      <c r="A142" s="143"/>
      <c r="B142" s="93"/>
      <c r="C142" s="46"/>
      <c r="D142" s="46"/>
      <c r="E142" s="93"/>
      <c r="F142" s="143"/>
      <c r="G142" s="143"/>
    </row>
    <row r="143" spans="1:7" x14ac:dyDescent="0.25">
      <c r="A143" s="143"/>
      <c r="B143" s="134" t="s">
        <v>330</v>
      </c>
      <c r="C143" s="162"/>
      <c r="D143" s="162"/>
      <c r="E143" s="102"/>
      <c r="F143" s="143"/>
      <c r="G143" s="143"/>
    </row>
    <row r="144" spans="1:7" x14ac:dyDescent="0.25">
      <c r="A144" s="143"/>
      <c r="B144" s="93" t="s">
        <v>332</v>
      </c>
      <c r="C144" s="455"/>
      <c r="D144" s="455"/>
      <c r="E144" s="455"/>
      <c r="F144" s="143"/>
      <c r="G144" s="143"/>
    </row>
    <row r="145" spans="1:7" x14ac:dyDescent="0.25">
      <c r="A145" s="143"/>
      <c r="B145" s="93" t="s">
        <v>334</v>
      </c>
      <c r="C145" s="457"/>
      <c r="D145" s="457"/>
      <c r="E145" s="457"/>
      <c r="F145" s="143"/>
      <c r="G145" s="143"/>
    </row>
    <row r="146" spans="1:7" x14ac:dyDescent="0.25">
      <c r="A146" s="143"/>
      <c r="B146" s="135" t="s">
        <v>336</v>
      </c>
      <c r="C146" s="445"/>
      <c r="D146" s="445"/>
      <c r="E146" s="445"/>
      <c r="F146" s="143"/>
      <c r="G146" s="143"/>
    </row>
    <row r="147" spans="1:7" ht="30" customHeight="1" x14ac:dyDescent="0.25">
      <c r="A147" s="143"/>
      <c r="B147" s="136" t="s">
        <v>418</v>
      </c>
      <c r="C147" s="486"/>
      <c r="D147" s="486"/>
      <c r="E147" s="447"/>
      <c r="F147" s="143"/>
      <c r="G147" s="143"/>
    </row>
    <row r="148" spans="1:7" ht="1.95" customHeight="1" x14ac:dyDescent="0.25">
      <c r="A148" s="143"/>
      <c r="B148" s="143"/>
      <c r="C148" s="143"/>
      <c r="D148" s="143"/>
      <c r="E148" s="146"/>
      <c r="F148" s="137"/>
      <c r="G148" s="137"/>
    </row>
    <row r="149" spans="1:7" ht="8.25" customHeight="1" x14ac:dyDescent="0.25">
      <c r="A149" s="143"/>
      <c r="B149" s="143"/>
      <c r="C149" s="143"/>
      <c r="D149" s="143"/>
      <c r="E149" s="143"/>
      <c r="F149" s="143"/>
      <c r="G149" s="143"/>
    </row>
  </sheetData>
  <sheetProtection password="DF8B" sheet="1" selectLockedCells="1"/>
  <dataConsolidate/>
  <mergeCells count="33">
    <mergeCell ref="C29:E29"/>
    <mergeCell ref="C30:E30"/>
    <mergeCell ref="C31:E31"/>
    <mergeCell ref="C32:E32"/>
    <mergeCell ref="C9:E9"/>
    <mergeCell ref="C10:E10"/>
    <mergeCell ref="C14:E14"/>
    <mergeCell ref="C27:E27"/>
    <mergeCell ref="C28:E28"/>
    <mergeCell ref="D2:E2"/>
    <mergeCell ref="D3:E3"/>
    <mergeCell ref="C49:E49"/>
    <mergeCell ref="C35:D35"/>
    <mergeCell ref="C36:D36"/>
    <mergeCell ref="C37:D37"/>
    <mergeCell ref="C38:D38"/>
    <mergeCell ref="C39:D39"/>
    <mergeCell ref="C40:D40"/>
    <mergeCell ref="C41:D41"/>
    <mergeCell ref="C43:E43"/>
    <mergeCell ref="C44:E44"/>
    <mergeCell ref="C46:E46"/>
    <mergeCell ref="C47:E47"/>
    <mergeCell ref="B6:E6"/>
    <mergeCell ref="C34:E34"/>
    <mergeCell ref="C145:E145"/>
    <mergeCell ref="C146:E146"/>
    <mergeCell ref="C147:E147"/>
    <mergeCell ref="C50:E50"/>
    <mergeCell ref="C51:E51"/>
    <mergeCell ref="C52:E52"/>
    <mergeCell ref="C139:E139"/>
    <mergeCell ref="C144:E144"/>
  </mergeCells>
  <conditionalFormatting sqref="E118 C118">
    <cfRule type="cellIs" dxfId="1" priority="1" stopIfTrue="1" operator="notEqual">
      <formula>"Balansas"</formula>
    </cfRule>
  </conditionalFormatting>
  <dataValidations count="8">
    <dataValidation allowBlank="1" showErrorMessage="1" prompt="Nurodykite identifikacinį numerį (juridinio asmens kodą)" sqref="C29:E30"/>
    <dataValidation allowBlank="1" showErrorMessage="1" prompt="Nurodykite pilną įmonės pavadinimą, pvz. Akcinė bendrovė „Pavyzdys“ ar Valstybės įmonė „Pavyzdys“" sqref="C9:E9"/>
    <dataValidation type="whole" allowBlank="1" showErrorMessage="1" prompt="Nurodykite identifikacinį numerį (juridinio asmens kodą)" sqref="D27:E27 C27:C28">
      <formula1>0</formula1>
      <formula2>9999999999999990000</formula2>
    </dataValidation>
    <dataValidation allowBlank="1" showErrorMessage="1" prompt="Nurodykite įmonės teisinę formą (AB, UAB, VĮ), pasirinkdami iš sąrašo" sqref="C10:E10"/>
    <dataValidation allowBlank="1" showErrorMessage="1" prompt="Nurodykite įmonės teisinį statusą. Jei neatitinka nei vieno iš pateiktų sąraše, pasirinkite „-“" sqref="C14:E14"/>
    <dataValidation allowBlank="1" showErrorMessage="1" sqref="B51:B52"/>
    <dataValidation allowBlank="1" showErrorMessage="1" prompt="Nurodykite įmonės direktoriaus (generalinio direktoriaus) vardą ir pavardę. VĮ miškų urėdijų prašome nurodyti miškų urėdo vardą ir pavardę. Pareigų nurodyti nereikia." sqref="C31:E31"/>
    <dataValidation allowBlank="1" showErrorMessage="1" prompt="Nurodykite įmonės vyr. finansininko (vyr. buhalterio) vardą ir pavardę. Pareigų nurodyti nereikia." sqref="C32:E32"/>
  </dataValidations>
  <pageMargins left="0.7" right="0.7" top="0.75" bottom="0.75" header="0.3" footer="0.3"/>
  <pageSetup paperSize="9" scale="64" fitToHeight="0" orientation="portrait" r:id="rId1"/>
  <headerFooter>
    <oddFooter>Puslapių &amp;P iš &amp;N</oddFooter>
  </headerFooter>
  <rowBreaks count="1" manualBreakCount="1">
    <brk id="89" min="1" max="4" man="1"/>
  </rowBreaks>
  <colBreaks count="1" manualBreakCount="1">
    <brk id="5" min="1" max="148" man="1"/>
  </col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 tint="0.39997558519241921"/>
    <pageSetUpPr fitToPage="1"/>
  </sheetPr>
  <dimension ref="B1:O97"/>
  <sheetViews>
    <sheetView topLeftCell="A68" zoomScaleNormal="100" zoomScaleSheetLayoutView="100" workbookViewId="0">
      <selection activeCell="F94" sqref="F94:L94"/>
    </sheetView>
  </sheetViews>
  <sheetFormatPr defaultColWidth="9.109375" defaultRowHeight="14.4" x14ac:dyDescent="0.3"/>
  <cols>
    <col min="1" max="1" width="1.44140625" style="16" customWidth="1"/>
    <col min="2" max="2" width="2.5546875" style="16" customWidth="1"/>
    <col min="3" max="3" width="7.33203125" style="16" customWidth="1"/>
    <col min="4" max="4" width="30.5546875" style="16" customWidth="1"/>
    <col min="5" max="5" width="38.33203125" style="16" customWidth="1"/>
    <col min="6" max="6" width="19" style="16" customWidth="1"/>
    <col min="7" max="7" width="2.6640625" style="16" customWidth="1"/>
    <col min="8" max="8" width="2.5546875" style="16" customWidth="1"/>
    <col min="9" max="9" width="7.33203125" style="16" customWidth="1"/>
    <col min="10" max="10" width="30.5546875" style="16" customWidth="1"/>
    <col min="11" max="11" width="38.33203125" style="16" customWidth="1"/>
    <col min="12" max="12" width="18.88671875" style="16" customWidth="1"/>
    <col min="13" max="13" width="2.6640625" style="16" customWidth="1"/>
    <col min="14" max="14" width="3.6640625" style="16" customWidth="1"/>
    <col min="15" max="15" width="9.109375" style="16" hidden="1" customWidth="1"/>
    <col min="16" max="16384" width="9.109375" style="16"/>
  </cols>
  <sheetData>
    <row r="1" spans="2:15" ht="9" customHeight="1" thickBot="1" x14ac:dyDescent="0.3">
      <c r="B1" s="148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48"/>
    </row>
    <row r="2" spans="2:15" ht="12" customHeight="1" x14ac:dyDescent="0.25">
      <c r="B2" s="264"/>
      <c r="C2" s="265"/>
      <c r="D2" s="266"/>
      <c r="E2" s="266"/>
      <c r="F2" s="267"/>
      <c r="G2" s="267"/>
      <c r="H2" s="268"/>
      <c r="I2" s="269"/>
      <c r="J2" s="266"/>
      <c r="K2" s="266"/>
      <c r="L2" s="267"/>
      <c r="M2" s="286"/>
    </row>
    <row r="3" spans="2:15" ht="28.5" customHeight="1" x14ac:dyDescent="0.3">
      <c r="B3" s="270"/>
      <c r="C3" s="287" t="s">
        <v>435</v>
      </c>
      <c r="D3" s="17"/>
      <c r="E3" s="17"/>
      <c r="F3" s="17"/>
      <c r="G3" s="17"/>
      <c r="H3" s="18"/>
      <c r="I3" s="17"/>
      <c r="J3" s="17"/>
      <c r="K3" s="552" t="s">
        <v>458</v>
      </c>
      <c r="L3" s="553"/>
      <c r="M3" s="271"/>
    </row>
    <row r="4" spans="2:15" ht="15" customHeight="1" x14ac:dyDescent="0.3">
      <c r="B4" s="270"/>
      <c r="C4" s="151" t="s">
        <v>436</v>
      </c>
      <c r="D4" s="17"/>
      <c r="E4" s="17"/>
      <c r="F4" s="17"/>
      <c r="G4" s="17"/>
      <c r="H4" s="18"/>
      <c r="I4" s="17"/>
      <c r="J4" s="17"/>
      <c r="K4" s="420" t="s">
        <v>400</v>
      </c>
      <c r="L4" s="75"/>
      <c r="M4" s="271"/>
    </row>
    <row r="5" spans="2:15" ht="15" customHeight="1" x14ac:dyDescent="0.25">
      <c r="B5" s="270"/>
      <c r="C5" s="150"/>
      <c r="D5" s="17"/>
      <c r="E5" s="17"/>
      <c r="F5" s="17"/>
      <c r="G5" s="17"/>
      <c r="H5" s="18"/>
      <c r="I5" s="17"/>
      <c r="J5" s="17"/>
      <c r="K5" s="17"/>
      <c r="L5" s="25"/>
      <c r="M5" s="271"/>
    </row>
    <row r="6" spans="2:15" ht="15" customHeight="1" x14ac:dyDescent="0.3">
      <c r="B6" s="270"/>
      <c r="C6" s="558" t="s">
        <v>419</v>
      </c>
      <c r="D6" s="559"/>
      <c r="E6" s="559"/>
      <c r="F6" s="559"/>
      <c r="G6" s="559"/>
      <c r="H6" s="559"/>
      <c r="I6" s="559"/>
      <c r="J6" s="559"/>
      <c r="K6" s="559"/>
      <c r="L6" s="559"/>
      <c r="M6" s="560"/>
    </row>
    <row r="7" spans="2:15" ht="15" hidden="1" customHeight="1" x14ac:dyDescent="0.25">
      <c r="B7" s="270"/>
      <c r="C7" s="150"/>
      <c r="D7" s="17"/>
      <c r="E7" s="17"/>
      <c r="F7" s="17"/>
      <c r="G7" s="17"/>
      <c r="H7" s="18"/>
      <c r="I7" s="17"/>
      <c r="J7" s="17"/>
      <c r="K7" s="17"/>
      <c r="L7" s="25"/>
      <c r="M7" s="271"/>
    </row>
    <row r="8" spans="2:15" ht="15" x14ac:dyDescent="0.25">
      <c r="B8" s="270"/>
      <c r="C8" s="151"/>
      <c r="D8" s="17"/>
      <c r="E8" s="17"/>
      <c r="F8" s="17"/>
      <c r="G8" s="17"/>
      <c r="H8" s="18"/>
      <c r="I8" s="17"/>
      <c r="J8" s="17"/>
      <c r="K8" s="17"/>
      <c r="L8" s="17"/>
      <c r="M8" s="271"/>
    </row>
    <row r="9" spans="2:15" ht="15" thickBot="1" x14ac:dyDescent="0.35">
      <c r="B9" s="270"/>
      <c r="C9" s="554" t="s">
        <v>8</v>
      </c>
      <c r="D9" s="555"/>
      <c r="E9" s="556" t="str">
        <f>'Finansiniai duomenys'!C8</f>
        <v>UAB „Ukmergės butų ūkis“</v>
      </c>
      <c r="F9" s="556"/>
      <c r="G9" s="556"/>
      <c r="H9" s="556"/>
      <c r="I9" s="556"/>
      <c r="J9" s="556"/>
      <c r="K9" s="17"/>
      <c r="L9" s="17"/>
      <c r="M9" s="271"/>
    </row>
    <row r="10" spans="2:15" ht="15" thickBot="1" x14ac:dyDescent="0.35">
      <c r="B10" s="270"/>
      <c r="C10" s="554" t="s">
        <v>11</v>
      </c>
      <c r="D10" s="555"/>
      <c r="E10" s="557" t="str">
        <f>'Finansiniai duomenys'!C9</f>
        <v>Uždaroji akcinė bendrovė (UAB)</v>
      </c>
      <c r="F10" s="557"/>
      <c r="G10" s="557"/>
      <c r="H10" s="557"/>
      <c r="I10" s="557"/>
      <c r="J10" s="557"/>
      <c r="K10" s="17"/>
      <c r="L10" s="17"/>
      <c r="M10" s="271"/>
    </row>
    <row r="11" spans="2:15" ht="15" thickBot="1" x14ac:dyDescent="0.35">
      <c r="B11" s="270"/>
      <c r="C11" s="554" t="s">
        <v>15</v>
      </c>
      <c r="D11" s="555"/>
      <c r="E11" s="557">
        <f>'Finansiniai duomenys'!C10</f>
        <v>182701785</v>
      </c>
      <c r="F11" s="557"/>
      <c r="G11" s="557"/>
      <c r="H11" s="557"/>
      <c r="I11" s="557"/>
      <c r="J11" s="557"/>
      <c r="K11" s="17"/>
      <c r="L11" s="17"/>
      <c r="M11" s="271"/>
    </row>
    <row r="12" spans="2:15" ht="15" x14ac:dyDescent="0.25">
      <c r="B12" s="270"/>
      <c r="C12" s="149"/>
      <c r="D12" s="17"/>
      <c r="E12" s="17"/>
      <c r="F12" s="19"/>
      <c r="G12" s="19"/>
      <c r="H12" s="20"/>
      <c r="I12" s="17"/>
      <c r="J12" s="17"/>
      <c r="K12" s="17"/>
      <c r="L12" s="17"/>
      <c r="M12" s="271"/>
    </row>
    <row r="13" spans="2:15" ht="28.5" customHeight="1" x14ac:dyDescent="0.3">
      <c r="B13" s="270"/>
      <c r="C13" s="512" t="s">
        <v>420</v>
      </c>
      <c r="D13" s="513"/>
      <c r="E13" s="513"/>
      <c r="F13" s="514" t="s">
        <v>425</v>
      </c>
      <c r="G13" s="514"/>
      <c r="H13" s="514"/>
      <c r="I13" s="514"/>
      <c r="J13" s="514"/>
      <c r="K13" s="514"/>
      <c r="L13" s="515"/>
      <c r="M13" s="271"/>
      <c r="O13" s="16" t="s">
        <v>421</v>
      </c>
    </row>
    <row r="14" spans="2:15" x14ac:dyDescent="0.3">
      <c r="B14" s="270"/>
      <c r="C14" s="516" t="s">
        <v>422</v>
      </c>
      <c r="D14" s="517"/>
      <c r="E14" s="517"/>
      <c r="F14" s="518"/>
      <c r="G14" s="518"/>
      <c r="H14" s="518"/>
      <c r="I14" s="518"/>
      <c r="J14" s="518"/>
      <c r="K14" s="518"/>
      <c r="L14" s="519"/>
      <c r="M14" s="271"/>
      <c r="O14" s="16" t="s">
        <v>423</v>
      </c>
    </row>
    <row r="15" spans="2:15" x14ac:dyDescent="0.3">
      <c r="B15" s="270"/>
      <c r="C15" s="149"/>
      <c r="D15" s="17"/>
      <c r="E15" s="17"/>
      <c r="F15" s="17"/>
      <c r="G15" s="17"/>
      <c r="H15" s="18"/>
      <c r="I15" s="17"/>
      <c r="J15" s="17"/>
      <c r="K15" s="17"/>
      <c r="L15" s="17"/>
      <c r="M15" s="271"/>
      <c r="O15" s="16" t="s">
        <v>424</v>
      </c>
    </row>
    <row r="16" spans="2:15" ht="15" x14ac:dyDescent="0.25">
      <c r="B16" s="270"/>
      <c r="C16" s="149"/>
      <c r="D16" s="17"/>
      <c r="E16" s="17"/>
      <c r="F16" s="17"/>
      <c r="G16" s="17"/>
      <c r="H16" s="18"/>
      <c r="I16" s="17"/>
      <c r="J16" s="17"/>
      <c r="K16" s="17"/>
      <c r="L16" s="17"/>
      <c r="M16" s="271"/>
      <c r="O16" s="16" t="s">
        <v>425</v>
      </c>
    </row>
    <row r="17" spans="2:13" ht="38.25" customHeight="1" x14ac:dyDescent="0.3">
      <c r="B17" s="270"/>
      <c r="C17" s="512" t="s">
        <v>438</v>
      </c>
      <c r="D17" s="526"/>
      <c r="E17" s="524" t="s">
        <v>229</v>
      </c>
      <c r="F17" s="527"/>
      <c r="G17" s="313"/>
      <c r="H17" s="316"/>
      <c r="I17" s="522" t="s">
        <v>439</v>
      </c>
      <c r="J17" s="523"/>
      <c r="K17" s="524" t="s">
        <v>229</v>
      </c>
      <c r="L17" s="525"/>
      <c r="M17" s="272"/>
    </row>
    <row r="18" spans="2:13" ht="26.4" customHeight="1" thickBot="1" x14ac:dyDescent="0.35">
      <c r="B18" s="270"/>
      <c r="C18" s="512" t="s">
        <v>442</v>
      </c>
      <c r="D18" s="513"/>
      <c r="E18" s="513"/>
      <c r="F18" s="547"/>
      <c r="G18" s="166"/>
      <c r="H18" s="316"/>
      <c r="I18" s="530" t="s">
        <v>443</v>
      </c>
      <c r="J18" s="531"/>
      <c r="K18" s="531"/>
      <c r="L18" s="532"/>
      <c r="M18" s="273"/>
    </row>
    <row r="19" spans="2:13" ht="49.5" customHeight="1" thickBot="1" x14ac:dyDescent="0.35">
      <c r="B19" s="270"/>
      <c r="C19" s="512" t="s">
        <v>440</v>
      </c>
      <c r="D19" s="513"/>
      <c r="E19" s="545" t="s">
        <v>229</v>
      </c>
      <c r="F19" s="546"/>
      <c r="G19" s="167"/>
      <c r="H19" s="317"/>
      <c r="I19" s="522" t="s">
        <v>441</v>
      </c>
      <c r="J19" s="522"/>
      <c r="K19" s="520" t="s">
        <v>229</v>
      </c>
      <c r="L19" s="521"/>
      <c r="M19" s="272"/>
    </row>
    <row r="20" spans="2:13" ht="40.5" customHeight="1" x14ac:dyDescent="0.3">
      <c r="B20" s="270"/>
      <c r="C20" s="512" t="s">
        <v>426</v>
      </c>
      <c r="D20" s="513"/>
      <c r="E20" s="528"/>
      <c r="F20" s="529"/>
      <c r="G20" s="313"/>
      <c r="H20" s="317"/>
      <c r="I20" s="513" t="s">
        <v>426</v>
      </c>
      <c r="J20" s="513"/>
      <c r="K20" s="528"/>
      <c r="L20" s="529"/>
      <c r="M20" s="272"/>
    </row>
    <row r="21" spans="2:13" ht="15" x14ac:dyDescent="0.25">
      <c r="B21" s="270"/>
      <c r="C21" s="149"/>
      <c r="D21" s="17"/>
      <c r="E21" s="17"/>
      <c r="F21" s="19"/>
      <c r="G21" s="17"/>
      <c r="H21" s="316"/>
      <c r="I21" s="17"/>
      <c r="J21" s="17"/>
      <c r="K21" s="17"/>
      <c r="L21" s="17"/>
      <c r="M21" s="271"/>
    </row>
    <row r="22" spans="2:13" ht="15" x14ac:dyDescent="0.25">
      <c r="B22" s="270"/>
      <c r="C22" s="149"/>
      <c r="D22" s="17"/>
      <c r="E22" s="17"/>
      <c r="F22" s="19"/>
      <c r="G22" s="17"/>
      <c r="H22" s="316"/>
      <c r="I22" s="17"/>
      <c r="J22" s="17"/>
      <c r="K22" s="17"/>
      <c r="L22" s="17"/>
      <c r="M22" s="271"/>
    </row>
    <row r="23" spans="2:13" x14ac:dyDescent="0.3">
      <c r="B23" s="270"/>
      <c r="C23" s="541" t="s">
        <v>433</v>
      </c>
      <c r="D23" s="536"/>
      <c r="E23" s="536"/>
      <c r="F23" s="542"/>
      <c r="G23" s="23"/>
      <c r="H23" s="316"/>
      <c r="I23" s="536" t="s">
        <v>434</v>
      </c>
      <c r="J23" s="536"/>
      <c r="K23" s="536"/>
      <c r="L23" s="536"/>
      <c r="M23" s="274"/>
    </row>
    <row r="24" spans="2:13" ht="15" x14ac:dyDescent="0.25">
      <c r="B24" s="270"/>
      <c r="C24" s="152"/>
      <c r="D24" s="23"/>
      <c r="E24" s="23"/>
      <c r="F24" s="22"/>
      <c r="G24" s="23"/>
      <c r="H24" s="316"/>
      <c r="I24" s="23"/>
      <c r="J24" s="23"/>
      <c r="K24" s="23"/>
      <c r="L24" s="23"/>
      <c r="M24" s="274"/>
    </row>
    <row r="25" spans="2:13" x14ac:dyDescent="0.3">
      <c r="B25" s="270"/>
      <c r="C25" s="543" t="s">
        <v>459</v>
      </c>
      <c r="D25" s="537"/>
      <c r="E25" s="537"/>
      <c r="F25" s="544"/>
      <c r="G25" s="314"/>
      <c r="H25" s="316"/>
      <c r="I25" s="537" t="s">
        <v>460</v>
      </c>
      <c r="J25" s="537"/>
      <c r="K25" s="537"/>
      <c r="L25" s="537"/>
      <c r="M25" s="275"/>
    </row>
    <row r="26" spans="2:13" ht="24" x14ac:dyDescent="0.3">
      <c r="B26" s="270"/>
      <c r="C26" s="310" t="s">
        <v>427</v>
      </c>
      <c r="D26" s="311" t="s">
        <v>428</v>
      </c>
      <c r="E26" s="312" t="s">
        <v>429</v>
      </c>
      <c r="F26" s="310" t="s">
        <v>430</v>
      </c>
      <c r="G26" s="315"/>
      <c r="H26" s="318"/>
      <c r="I26" s="311" t="s">
        <v>427</v>
      </c>
      <c r="J26" s="310" t="s">
        <v>428</v>
      </c>
      <c r="K26" s="310" t="s">
        <v>429</v>
      </c>
      <c r="L26" s="310" t="s">
        <v>430</v>
      </c>
      <c r="M26" s="276"/>
    </row>
    <row r="27" spans="2:13" ht="15" x14ac:dyDescent="0.25">
      <c r="B27" s="270"/>
      <c r="C27" s="24">
        <v>1</v>
      </c>
      <c r="D27" s="320"/>
      <c r="E27" s="8"/>
      <c r="F27" s="322"/>
      <c r="G27" s="293"/>
      <c r="H27" s="318"/>
      <c r="I27" s="26">
        <v>1</v>
      </c>
      <c r="J27" s="324"/>
      <c r="K27" s="8"/>
      <c r="L27" s="322"/>
      <c r="M27" s="277"/>
    </row>
    <row r="28" spans="2:13" ht="15" x14ac:dyDescent="0.25">
      <c r="B28" s="270"/>
      <c r="C28" s="24">
        <v>2</v>
      </c>
      <c r="D28" s="320"/>
      <c r="E28" s="8"/>
      <c r="F28" s="322"/>
      <c r="G28" s="293"/>
      <c r="H28" s="318"/>
      <c r="I28" s="26">
        <v>2</v>
      </c>
      <c r="J28" s="324"/>
      <c r="K28" s="8"/>
      <c r="L28" s="322"/>
      <c r="M28" s="277"/>
    </row>
    <row r="29" spans="2:13" ht="15" x14ac:dyDescent="0.25">
      <c r="B29" s="270"/>
      <c r="C29" s="24">
        <v>3</v>
      </c>
      <c r="D29" s="320"/>
      <c r="E29" s="8"/>
      <c r="F29" s="322"/>
      <c r="G29" s="293"/>
      <c r="H29" s="318"/>
      <c r="I29" s="26">
        <v>3</v>
      </c>
      <c r="J29" s="324"/>
      <c r="K29" s="8"/>
      <c r="L29" s="322"/>
      <c r="M29" s="277"/>
    </row>
    <row r="30" spans="2:13" ht="15" x14ac:dyDescent="0.25">
      <c r="B30" s="270"/>
      <c r="C30" s="24">
        <v>4</v>
      </c>
      <c r="D30" s="320"/>
      <c r="E30" s="8"/>
      <c r="F30" s="322"/>
      <c r="G30" s="293"/>
      <c r="H30" s="318"/>
      <c r="I30" s="26">
        <v>4</v>
      </c>
      <c r="J30" s="324"/>
      <c r="K30" s="8"/>
      <c r="L30" s="322"/>
      <c r="M30" s="277"/>
    </row>
    <row r="31" spans="2:13" ht="15" x14ac:dyDescent="0.25">
      <c r="B31" s="270"/>
      <c r="C31" s="24">
        <v>5</v>
      </c>
      <c r="D31" s="320"/>
      <c r="E31" s="8"/>
      <c r="F31" s="322"/>
      <c r="G31" s="293"/>
      <c r="H31" s="318"/>
      <c r="I31" s="26">
        <v>5</v>
      </c>
      <c r="J31" s="324"/>
      <c r="K31" s="8"/>
      <c r="L31" s="322"/>
      <c r="M31" s="277"/>
    </row>
    <row r="32" spans="2:13" ht="15" x14ac:dyDescent="0.25">
      <c r="B32" s="270"/>
      <c r="C32" s="24">
        <v>6</v>
      </c>
      <c r="D32" s="320"/>
      <c r="E32" s="8"/>
      <c r="F32" s="322"/>
      <c r="G32" s="293"/>
      <c r="H32" s="318"/>
      <c r="I32" s="26">
        <v>6</v>
      </c>
      <c r="J32" s="324"/>
      <c r="K32" s="8"/>
      <c r="L32" s="322"/>
      <c r="M32" s="277"/>
    </row>
    <row r="33" spans="2:13" ht="15" x14ac:dyDescent="0.25">
      <c r="B33" s="270"/>
      <c r="C33" s="24">
        <v>7</v>
      </c>
      <c r="D33" s="320"/>
      <c r="E33" s="8"/>
      <c r="F33" s="322"/>
      <c r="G33" s="293"/>
      <c r="H33" s="317"/>
      <c r="I33" s="24">
        <v>7</v>
      </c>
      <c r="J33" s="324"/>
      <c r="K33" s="8"/>
      <c r="L33" s="322"/>
      <c r="M33" s="277"/>
    </row>
    <row r="34" spans="2:13" x14ac:dyDescent="0.3">
      <c r="B34" s="270"/>
      <c r="C34" s="24">
        <v>8</v>
      </c>
      <c r="D34" s="320"/>
      <c r="E34" s="8"/>
      <c r="F34" s="322"/>
      <c r="G34" s="293"/>
      <c r="H34" s="317"/>
      <c r="I34" s="24">
        <v>8</v>
      </c>
      <c r="J34" s="320"/>
      <c r="K34" s="8"/>
      <c r="L34" s="322"/>
      <c r="M34" s="277"/>
    </row>
    <row r="35" spans="2:13" x14ac:dyDescent="0.3">
      <c r="B35" s="270"/>
      <c r="C35" s="24">
        <v>9</v>
      </c>
      <c r="D35" s="320"/>
      <c r="E35" s="8"/>
      <c r="F35" s="322"/>
      <c r="G35" s="293"/>
      <c r="H35" s="318"/>
      <c r="I35" s="26">
        <v>9</v>
      </c>
      <c r="J35" s="320"/>
      <c r="K35" s="8"/>
      <c r="L35" s="322"/>
      <c r="M35" s="277"/>
    </row>
    <row r="36" spans="2:13" x14ac:dyDescent="0.3">
      <c r="B36" s="270"/>
      <c r="C36" s="24">
        <v>10</v>
      </c>
      <c r="D36" s="320"/>
      <c r="E36" s="8"/>
      <c r="F36" s="322"/>
      <c r="G36" s="293"/>
      <c r="H36" s="317"/>
      <c r="I36" s="24">
        <v>10</v>
      </c>
      <c r="J36" s="320"/>
      <c r="K36" s="8"/>
      <c r="L36" s="322"/>
      <c r="M36" s="277"/>
    </row>
    <row r="37" spans="2:13" x14ac:dyDescent="0.3">
      <c r="B37" s="270"/>
      <c r="C37" s="24">
        <v>11</v>
      </c>
      <c r="D37" s="320"/>
      <c r="E37" s="8"/>
      <c r="F37" s="322"/>
      <c r="G37" s="293"/>
      <c r="H37" s="318"/>
      <c r="I37" s="26">
        <v>11</v>
      </c>
      <c r="J37" s="324"/>
      <c r="K37" s="8"/>
      <c r="L37" s="322"/>
      <c r="M37" s="277"/>
    </row>
    <row r="38" spans="2:13" x14ac:dyDescent="0.3">
      <c r="B38" s="270"/>
      <c r="C38" s="24">
        <v>12</v>
      </c>
      <c r="D38" s="320"/>
      <c r="E38" s="8"/>
      <c r="F38" s="322"/>
      <c r="G38" s="293"/>
      <c r="H38" s="318"/>
      <c r="I38" s="26">
        <v>12</v>
      </c>
      <c r="J38" s="324"/>
      <c r="K38" s="8"/>
      <c r="L38" s="322"/>
      <c r="M38" s="277"/>
    </row>
    <row r="39" spans="2:13" x14ac:dyDescent="0.3">
      <c r="B39" s="270"/>
      <c r="C39" s="24">
        <v>13</v>
      </c>
      <c r="D39" s="320"/>
      <c r="E39" s="8"/>
      <c r="F39" s="322"/>
      <c r="G39" s="293"/>
      <c r="H39" s="318"/>
      <c r="I39" s="26">
        <v>13</v>
      </c>
      <c r="J39" s="324"/>
      <c r="K39" s="8"/>
      <c r="L39" s="322"/>
      <c r="M39" s="277"/>
    </row>
    <row r="40" spans="2:13" x14ac:dyDescent="0.3">
      <c r="B40" s="270"/>
      <c r="C40" s="24">
        <v>14</v>
      </c>
      <c r="D40" s="320"/>
      <c r="E40" s="8"/>
      <c r="F40" s="322"/>
      <c r="G40" s="293"/>
      <c r="H40" s="318"/>
      <c r="I40" s="26">
        <v>14</v>
      </c>
      <c r="J40" s="324"/>
      <c r="K40" s="8"/>
      <c r="L40" s="322"/>
      <c r="M40" s="277"/>
    </row>
    <row r="41" spans="2:13" x14ac:dyDescent="0.3">
      <c r="B41" s="270"/>
      <c r="C41" s="24">
        <v>15</v>
      </c>
      <c r="D41" s="320"/>
      <c r="E41" s="8"/>
      <c r="F41" s="322"/>
      <c r="G41" s="293"/>
      <c r="H41" s="318"/>
      <c r="I41" s="26">
        <v>15</v>
      </c>
      <c r="J41" s="324"/>
      <c r="K41" s="8"/>
      <c r="L41" s="322"/>
      <c r="M41" s="277"/>
    </row>
    <row r="42" spans="2:13" x14ac:dyDescent="0.3">
      <c r="B42" s="270"/>
      <c r="C42" s="24">
        <v>16</v>
      </c>
      <c r="D42" s="320"/>
      <c r="E42" s="8"/>
      <c r="F42" s="322"/>
      <c r="G42" s="293"/>
      <c r="H42" s="318"/>
      <c r="I42" s="26">
        <v>16</v>
      </c>
      <c r="J42" s="324"/>
      <c r="K42" s="8"/>
      <c r="L42" s="322"/>
      <c r="M42" s="277"/>
    </row>
    <row r="43" spans="2:13" x14ac:dyDescent="0.3">
      <c r="B43" s="270"/>
      <c r="C43" s="24">
        <v>17</v>
      </c>
      <c r="D43" s="320"/>
      <c r="E43" s="8"/>
      <c r="F43" s="322"/>
      <c r="G43" s="293"/>
      <c r="H43" s="318"/>
      <c r="I43" s="26">
        <v>17</v>
      </c>
      <c r="J43" s="324"/>
      <c r="K43" s="8"/>
      <c r="L43" s="322"/>
      <c r="M43" s="277"/>
    </row>
    <row r="44" spans="2:13" x14ac:dyDescent="0.3">
      <c r="B44" s="270"/>
      <c r="C44" s="24">
        <v>18</v>
      </c>
      <c r="D44" s="320"/>
      <c r="E44" s="8"/>
      <c r="F44" s="322"/>
      <c r="G44" s="293"/>
      <c r="H44" s="318"/>
      <c r="I44" s="26">
        <v>18</v>
      </c>
      <c r="J44" s="324"/>
      <c r="K44" s="8"/>
      <c r="L44" s="322"/>
      <c r="M44" s="277"/>
    </row>
    <row r="45" spans="2:13" x14ac:dyDescent="0.3">
      <c r="B45" s="270"/>
      <c r="C45" s="24">
        <v>19</v>
      </c>
      <c r="D45" s="320"/>
      <c r="E45" s="8"/>
      <c r="F45" s="322"/>
      <c r="G45" s="293"/>
      <c r="H45" s="318"/>
      <c r="I45" s="26">
        <v>19</v>
      </c>
      <c r="J45" s="324"/>
      <c r="K45" s="8"/>
      <c r="L45" s="322"/>
      <c r="M45" s="277"/>
    </row>
    <row r="46" spans="2:13" x14ac:dyDescent="0.3">
      <c r="B46" s="270"/>
      <c r="C46" s="24">
        <v>20</v>
      </c>
      <c r="D46" s="320"/>
      <c r="E46" s="8"/>
      <c r="F46" s="322"/>
      <c r="G46" s="293"/>
      <c r="H46" s="318"/>
      <c r="I46" s="26">
        <v>20</v>
      </c>
      <c r="J46" s="324"/>
      <c r="K46" s="8"/>
      <c r="L46" s="322"/>
      <c r="M46" s="277"/>
    </row>
    <row r="47" spans="2:13" x14ac:dyDescent="0.3">
      <c r="B47" s="270"/>
      <c r="C47" s="24">
        <v>21</v>
      </c>
      <c r="D47" s="320"/>
      <c r="E47" s="8"/>
      <c r="F47" s="322"/>
      <c r="G47" s="293"/>
      <c r="H47" s="318"/>
      <c r="I47" s="26">
        <v>21</v>
      </c>
      <c r="J47" s="324"/>
      <c r="K47" s="8"/>
      <c r="L47" s="322"/>
      <c r="M47" s="277"/>
    </row>
    <row r="48" spans="2:13" x14ac:dyDescent="0.3">
      <c r="B48" s="270"/>
      <c r="C48" s="24">
        <v>22</v>
      </c>
      <c r="D48" s="320"/>
      <c r="E48" s="8"/>
      <c r="F48" s="322"/>
      <c r="G48" s="293"/>
      <c r="H48" s="318"/>
      <c r="I48" s="26">
        <v>22</v>
      </c>
      <c r="J48" s="324"/>
      <c r="K48" s="8"/>
      <c r="L48" s="322"/>
      <c r="M48" s="277"/>
    </row>
    <row r="49" spans="2:13" x14ac:dyDescent="0.3">
      <c r="B49" s="270"/>
      <c r="C49" s="24">
        <v>23</v>
      </c>
      <c r="D49" s="320"/>
      <c r="E49" s="8"/>
      <c r="F49" s="322"/>
      <c r="G49" s="293"/>
      <c r="H49" s="318"/>
      <c r="I49" s="26">
        <v>23</v>
      </c>
      <c r="J49" s="324"/>
      <c r="K49" s="8"/>
      <c r="L49" s="322"/>
      <c r="M49" s="277"/>
    </row>
    <row r="50" spans="2:13" x14ac:dyDescent="0.3">
      <c r="B50" s="270"/>
      <c r="C50" s="24">
        <v>24</v>
      </c>
      <c r="D50" s="321"/>
      <c r="E50" s="9"/>
      <c r="F50" s="323"/>
      <c r="G50" s="293"/>
      <c r="H50" s="318"/>
      <c r="I50" s="26">
        <v>24</v>
      </c>
      <c r="J50" s="325"/>
      <c r="K50" s="9"/>
      <c r="L50" s="323"/>
      <c r="M50" s="277"/>
    </row>
    <row r="51" spans="2:13" x14ac:dyDescent="0.3">
      <c r="B51" s="270"/>
      <c r="C51" s="24">
        <v>25</v>
      </c>
      <c r="D51" s="321"/>
      <c r="E51" s="9"/>
      <c r="F51" s="323"/>
      <c r="G51" s="293"/>
      <c r="H51" s="318"/>
      <c r="I51" s="26">
        <v>25</v>
      </c>
      <c r="J51" s="325"/>
      <c r="K51" s="9"/>
      <c r="L51" s="323"/>
      <c r="M51" s="277"/>
    </row>
    <row r="52" spans="2:13" x14ac:dyDescent="0.3">
      <c r="B52" s="270"/>
      <c r="C52" s="24">
        <v>26</v>
      </c>
      <c r="D52" s="321"/>
      <c r="E52" s="9"/>
      <c r="F52" s="323"/>
      <c r="G52" s="293"/>
      <c r="H52" s="318"/>
      <c r="I52" s="26">
        <v>26</v>
      </c>
      <c r="J52" s="325"/>
      <c r="K52" s="9"/>
      <c r="L52" s="323"/>
      <c r="M52" s="277"/>
    </row>
    <row r="53" spans="2:13" x14ac:dyDescent="0.3">
      <c r="B53" s="270"/>
      <c r="C53" s="24">
        <v>27</v>
      </c>
      <c r="D53" s="321"/>
      <c r="E53" s="9"/>
      <c r="F53" s="323"/>
      <c r="G53" s="293"/>
      <c r="H53" s="318"/>
      <c r="I53" s="26">
        <v>27</v>
      </c>
      <c r="J53" s="325"/>
      <c r="K53" s="9"/>
      <c r="L53" s="323"/>
      <c r="M53" s="277"/>
    </row>
    <row r="54" spans="2:13" x14ac:dyDescent="0.3">
      <c r="B54" s="270"/>
      <c r="C54" s="24">
        <v>28</v>
      </c>
      <c r="D54" s="321"/>
      <c r="E54" s="9"/>
      <c r="F54" s="323"/>
      <c r="G54" s="293"/>
      <c r="H54" s="318"/>
      <c r="I54" s="26">
        <v>28</v>
      </c>
      <c r="J54" s="325"/>
      <c r="K54" s="9"/>
      <c r="L54" s="323"/>
      <c r="M54" s="277"/>
    </row>
    <row r="55" spans="2:13" x14ac:dyDescent="0.3">
      <c r="B55" s="270"/>
      <c r="C55" s="24">
        <v>29</v>
      </c>
      <c r="D55" s="321"/>
      <c r="E55" s="9"/>
      <c r="F55" s="323"/>
      <c r="G55" s="293"/>
      <c r="H55" s="318"/>
      <c r="I55" s="26">
        <v>29</v>
      </c>
      <c r="J55" s="325"/>
      <c r="K55" s="9"/>
      <c r="L55" s="323"/>
      <c r="M55" s="277"/>
    </row>
    <row r="56" spans="2:13" x14ac:dyDescent="0.3">
      <c r="B56" s="270"/>
      <c r="C56" s="24">
        <v>30</v>
      </c>
      <c r="D56" s="321"/>
      <c r="E56" s="9"/>
      <c r="F56" s="323"/>
      <c r="G56" s="293"/>
      <c r="H56" s="318"/>
      <c r="I56" s="26">
        <v>30</v>
      </c>
      <c r="J56" s="325"/>
      <c r="K56" s="9"/>
      <c r="L56" s="323"/>
      <c r="M56" s="277"/>
    </row>
    <row r="57" spans="2:13" x14ac:dyDescent="0.3">
      <c r="B57" s="270"/>
      <c r="C57" s="24">
        <v>31</v>
      </c>
      <c r="D57" s="321"/>
      <c r="E57" s="9"/>
      <c r="F57" s="323"/>
      <c r="G57" s="293"/>
      <c r="H57" s="318"/>
      <c r="I57" s="26">
        <v>31</v>
      </c>
      <c r="J57" s="325"/>
      <c r="K57" s="9"/>
      <c r="L57" s="323"/>
      <c r="M57" s="277"/>
    </row>
    <row r="58" spans="2:13" x14ac:dyDescent="0.3">
      <c r="B58" s="270"/>
      <c r="C58" s="24">
        <v>32</v>
      </c>
      <c r="D58" s="321"/>
      <c r="E58" s="9"/>
      <c r="F58" s="323"/>
      <c r="G58" s="293"/>
      <c r="H58" s="318"/>
      <c r="I58" s="26">
        <v>32</v>
      </c>
      <c r="J58" s="325"/>
      <c r="K58" s="9"/>
      <c r="L58" s="323"/>
      <c r="M58" s="277"/>
    </row>
    <row r="59" spans="2:13" x14ac:dyDescent="0.3">
      <c r="B59" s="270"/>
      <c r="C59" s="24">
        <v>33</v>
      </c>
      <c r="D59" s="321"/>
      <c r="E59" s="9"/>
      <c r="F59" s="323"/>
      <c r="G59" s="293"/>
      <c r="H59" s="318"/>
      <c r="I59" s="26">
        <v>33</v>
      </c>
      <c r="J59" s="325"/>
      <c r="K59" s="9"/>
      <c r="L59" s="323"/>
      <c r="M59" s="277"/>
    </row>
    <row r="60" spans="2:13" x14ac:dyDescent="0.3">
      <c r="B60" s="270"/>
      <c r="C60" s="24">
        <v>34</v>
      </c>
      <c r="D60" s="321"/>
      <c r="E60" s="9"/>
      <c r="F60" s="323"/>
      <c r="G60" s="293"/>
      <c r="H60" s="318"/>
      <c r="I60" s="26">
        <v>34</v>
      </c>
      <c r="J60" s="325"/>
      <c r="K60" s="9"/>
      <c r="L60" s="323"/>
      <c r="M60" s="277"/>
    </row>
    <row r="61" spans="2:13" x14ac:dyDescent="0.3">
      <c r="B61" s="270"/>
      <c r="C61" s="24">
        <v>35</v>
      </c>
      <c r="D61" s="321"/>
      <c r="E61" s="9"/>
      <c r="F61" s="323"/>
      <c r="G61" s="293"/>
      <c r="H61" s="318"/>
      <c r="I61" s="26">
        <v>35</v>
      </c>
      <c r="J61" s="325"/>
      <c r="K61" s="9"/>
      <c r="L61" s="323"/>
      <c r="M61" s="277"/>
    </row>
    <row r="62" spans="2:13" x14ac:dyDescent="0.3">
      <c r="B62" s="270"/>
      <c r="C62" s="24">
        <v>36</v>
      </c>
      <c r="D62" s="321"/>
      <c r="E62" s="9"/>
      <c r="F62" s="323"/>
      <c r="G62" s="293"/>
      <c r="H62" s="318"/>
      <c r="I62" s="26">
        <v>36</v>
      </c>
      <c r="J62" s="325"/>
      <c r="K62" s="9"/>
      <c r="L62" s="323"/>
      <c r="M62" s="277"/>
    </row>
    <row r="63" spans="2:13" x14ac:dyDescent="0.3">
      <c r="B63" s="270"/>
      <c r="C63" s="24">
        <v>37</v>
      </c>
      <c r="D63" s="321"/>
      <c r="E63" s="9"/>
      <c r="F63" s="323"/>
      <c r="G63" s="293"/>
      <c r="H63" s="318"/>
      <c r="I63" s="26">
        <v>37</v>
      </c>
      <c r="J63" s="325"/>
      <c r="K63" s="9"/>
      <c r="L63" s="323"/>
      <c r="M63" s="277"/>
    </row>
    <row r="64" spans="2:13" x14ac:dyDescent="0.3">
      <c r="B64" s="270"/>
      <c r="C64" s="24">
        <v>38</v>
      </c>
      <c r="D64" s="321"/>
      <c r="E64" s="9"/>
      <c r="F64" s="323"/>
      <c r="G64" s="293"/>
      <c r="H64" s="318"/>
      <c r="I64" s="26">
        <v>38</v>
      </c>
      <c r="J64" s="325"/>
      <c r="K64" s="9"/>
      <c r="L64" s="323"/>
      <c r="M64" s="277"/>
    </row>
    <row r="65" spans="2:13" x14ac:dyDescent="0.3">
      <c r="B65" s="270"/>
      <c r="C65" s="24">
        <v>39</v>
      </c>
      <c r="D65" s="321"/>
      <c r="E65" s="9"/>
      <c r="F65" s="323"/>
      <c r="G65" s="293"/>
      <c r="H65" s="318"/>
      <c r="I65" s="26">
        <v>39</v>
      </c>
      <c r="J65" s="325"/>
      <c r="K65" s="9"/>
      <c r="L65" s="323"/>
      <c r="M65" s="277"/>
    </row>
    <row r="66" spans="2:13" x14ac:dyDescent="0.3">
      <c r="B66" s="270"/>
      <c r="C66" s="24">
        <v>40</v>
      </c>
      <c r="D66" s="321"/>
      <c r="E66" s="9"/>
      <c r="F66" s="323"/>
      <c r="G66" s="293"/>
      <c r="H66" s="318"/>
      <c r="I66" s="26">
        <v>40</v>
      </c>
      <c r="J66" s="325"/>
      <c r="K66" s="9"/>
      <c r="L66" s="323"/>
      <c r="M66" s="277"/>
    </row>
    <row r="67" spans="2:13" x14ac:dyDescent="0.3">
      <c r="B67" s="270"/>
      <c r="C67" s="24">
        <v>41</v>
      </c>
      <c r="D67" s="321"/>
      <c r="E67" s="9"/>
      <c r="F67" s="323"/>
      <c r="G67" s="293"/>
      <c r="H67" s="318"/>
      <c r="I67" s="26">
        <v>41</v>
      </c>
      <c r="J67" s="325"/>
      <c r="K67" s="9"/>
      <c r="L67" s="323"/>
      <c r="M67" s="277"/>
    </row>
    <row r="68" spans="2:13" x14ac:dyDescent="0.3">
      <c r="B68" s="270"/>
      <c r="C68" s="24">
        <v>42</v>
      </c>
      <c r="D68" s="321"/>
      <c r="E68" s="9"/>
      <c r="F68" s="323"/>
      <c r="G68" s="293"/>
      <c r="H68" s="318"/>
      <c r="I68" s="26">
        <v>42</v>
      </c>
      <c r="J68" s="325"/>
      <c r="K68" s="9"/>
      <c r="L68" s="323"/>
      <c r="M68" s="277"/>
    </row>
    <row r="69" spans="2:13" x14ac:dyDescent="0.3">
      <c r="B69" s="270"/>
      <c r="C69" s="24">
        <v>43</v>
      </c>
      <c r="D69" s="321"/>
      <c r="E69" s="9"/>
      <c r="F69" s="323"/>
      <c r="G69" s="293"/>
      <c r="H69" s="318"/>
      <c r="I69" s="26">
        <v>43</v>
      </c>
      <c r="J69" s="325"/>
      <c r="K69" s="9"/>
      <c r="L69" s="323"/>
      <c r="M69" s="277"/>
    </row>
    <row r="70" spans="2:13" x14ac:dyDescent="0.3">
      <c r="B70" s="270"/>
      <c r="C70" s="24">
        <v>44</v>
      </c>
      <c r="D70" s="321"/>
      <c r="E70" s="9"/>
      <c r="F70" s="323"/>
      <c r="G70" s="293"/>
      <c r="H70" s="318"/>
      <c r="I70" s="26">
        <v>44</v>
      </c>
      <c r="J70" s="325"/>
      <c r="K70" s="9"/>
      <c r="L70" s="323"/>
      <c r="M70" s="277"/>
    </row>
    <row r="71" spans="2:13" x14ac:dyDescent="0.3">
      <c r="B71" s="270"/>
      <c r="C71" s="24">
        <v>45</v>
      </c>
      <c r="D71" s="321"/>
      <c r="E71" s="9"/>
      <c r="F71" s="323"/>
      <c r="G71" s="293"/>
      <c r="H71" s="318"/>
      <c r="I71" s="26">
        <v>45</v>
      </c>
      <c r="J71" s="325"/>
      <c r="K71" s="9"/>
      <c r="L71" s="323"/>
      <c r="M71" s="277"/>
    </row>
    <row r="72" spans="2:13" x14ac:dyDescent="0.3">
      <c r="B72" s="270"/>
      <c r="C72" s="24">
        <v>46</v>
      </c>
      <c r="D72" s="321"/>
      <c r="E72" s="9"/>
      <c r="F72" s="323"/>
      <c r="G72" s="293"/>
      <c r="H72" s="318"/>
      <c r="I72" s="26">
        <v>46</v>
      </c>
      <c r="J72" s="325"/>
      <c r="K72" s="9"/>
      <c r="L72" s="323"/>
      <c r="M72" s="277"/>
    </row>
    <row r="73" spans="2:13" x14ac:dyDescent="0.3">
      <c r="B73" s="270"/>
      <c r="C73" s="24">
        <v>47</v>
      </c>
      <c r="D73" s="321"/>
      <c r="E73" s="9"/>
      <c r="F73" s="323"/>
      <c r="G73" s="293"/>
      <c r="H73" s="318"/>
      <c r="I73" s="26">
        <v>47</v>
      </c>
      <c r="J73" s="325"/>
      <c r="K73" s="9"/>
      <c r="L73" s="323"/>
      <c r="M73" s="277"/>
    </row>
    <row r="74" spans="2:13" x14ac:dyDescent="0.3">
      <c r="B74" s="270"/>
      <c r="C74" s="24">
        <v>48</v>
      </c>
      <c r="D74" s="321"/>
      <c r="E74" s="9"/>
      <c r="F74" s="323"/>
      <c r="G74" s="293"/>
      <c r="H74" s="318"/>
      <c r="I74" s="26">
        <v>48</v>
      </c>
      <c r="J74" s="325"/>
      <c r="K74" s="9"/>
      <c r="L74" s="323"/>
      <c r="M74" s="277"/>
    </row>
    <row r="75" spans="2:13" x14ac:dyDescent="0.3">
      <c r="B75" s="270"/>
      <c r="C75" s="24">
        <v>49</v>
      </c>
      <c r="D75" s="321"/>
      <c r="E75" s="9"/>
      <c r="F75" s="323"/>
      <c r="G75" s="293"/>
      <c r="H75" s="318"/>
      <c r="I75" s="26">
        <v>49</v>
      </c>
      <c r="J75" s="325"/>
      <c r="K75" s="9"/>
      <c r="L75" s="323"/>
      <c r="M75" s="277"/>
    </row>
    <row r="76" spans="2:13" x14ac:dyDescent="0.3">
      <c r="B76" s="270"/>
      <c r="C76" s="24">
        <v>50</v>
      </c>
      <c r="D76" s="321"/>
      <c r="E76" s="9"/>
      <c r="F76" s="323"/>
      <c r="G76" s="293"/>
      <c r="H76" s="318"/>
      <c r="I76" s="26">
        <v>50</v>
      </c>
      <c r="J76" s="325"/>
      <c r="K76" s="9"/>
      <c r="L76" s="323"/>
      <c r="M76" s="277"/>
    </row>
    <row r="77" spans="2:13" x14ac:dyDescent="0.3">
      <c r="B77" s="270"/>
      <c r="C77" s="24">
        <v>51</v>
      </c>
      <c r="D77" s="321"/>
      <c r="E77" s="9"/>
      <c r="F77" s="323"/>
      <c r="G77" s="293"/>
      <c r="H77" s="318"/>
      <c r="I77" s="26">
        <v>51</v>
      </c>
      <c r="J77" s="325"/>
      <c r="K77" s="9"/>
      <c r="L77" s="323"/>
      <c r="M77" s="277"/>
    </row>
    <row r="78" spans="2:13" x14ac:dyDescent="0.3">
      <c r="B78" s="270"/>
      <c r="C78" s="24">
        <v>52</v>
      </c>
      <c r="D78" s="321"/>
      <c r="E78" s="9"/>
      <c r="F78" s="323"/>
      <c r="G78" s="293"/>
      <c r="H78" s="318"/>
      <c r="I78" s="26">
        <v>52</v>
      </c>
      <c r="J78" s="325"/>
      <c r="K78" s="9"/>
      <c r="L78" s="323"/>
      <c r="M78" s="277"/>
    </row>
    <row r="79" spans="2:13" x14ac:dyDescent="0.3">
      <c r="B79" s="270"/>
      <c r="C79" s="24">
        <v>53</v>
      </c>
      <c r="D79" s="321"/>
      <c r="E79" s="9"/>
      <c r="F79" s="323"/>
      <c r="G79" s="293"/>
      <c r="H79" s="318"/>
      <c r="I79" s="26">
        <v>53</v>
      </c>
      <c r="J79" s="325"/>
      <c r="K79" s="9"/>
      <c r="L79" s="323"/>
      <c r="M79" s="277"/>
    </row>
    <row r="80" spans="2:13" x14ac:dyDescent="0.3">
      <c r="B80" s="270"/>
      <c r="C80" s="24">
        <v>54</v>
      </c>
      <c r="D80" s="321"/>
      <c r="E80" s="9"/>
      <c r="F80" s="323"/>
      <c r="G80" s="293"/>
      <c r="H80" s="318"/>
      <c r="I80" s="26">
        <v>54</v>
      </c>
      <c r="J80" s="325"/>
      <c r="K80" s="9"/>
      <c r="L80" s="323"/>
      <c r="M80" s="277"/>
    </row>
    <row r="81" spans="2:13" x14ac:dyDescent="0.3">
      <c r="B81" s="270"/>
      <c r="C81" s="24">
        <v>55</v>
      </c>
      <c r="D81" s="321"/>
      <c r="E81" s="9"/>
      <c r="F81" s="323"/>
      <c r="G81" s="293"/>
      <c r="H81" s="318"/>
      <c r="I81" s="26">
        <v>55</v>
      </c>
      <c r="J81" s="325"/>
      <c r="K81" s="9"/>
      <c r="L81" s="323"/>
      <c r="M81" s="277"/>
    </row>
    <row r="82" spans="2:13" x14ac:dyDescent="0.3">
      <c r="B82" s="270"/>
      <c r="C82" s="24">
        <v>56</v>
      </c>
      <c r="D82" s="321"/>
      <c r="E82" s="9"/>
      <c r="F82" s="323"/>
      <c r="G82" s="293"/>
      <c r="H82" s="318"/>
      <c r="I82" s="26">
        <v>56</v>
      </c>
      <c r="J82" s="325"/>
      <c r="K82" s="9"/>
      <c r="L82" s="323"/>
      <c r="M82" s="277"/>
    </row>
    <row r="83" spans="2:13" x14ac:dyDescent="0.3">
      <c r="B83" s="270"/>
      <c r="C83" s="24">
        <v>57</v>
      </c>
      <c r="D83" s="321"/>
      <c r="E83" s="9"/>
      <c r="F83" s="323"/>
      <c r="G83" s="293"/>
      <c r="H83" s="318"/>
      <c r="I83" s="26">
        <v>57</v>
      </c>
      <c r="J83" s="325"/>
      <c r="K83" s="9"/>
      <c r="L83" s="323"/>
      <c r="M83" s="277"/>
    </row>
    <row r="84" spans="2:13" x14ac:dyDescent="0.3">
      <c r="B84" s="270"/>
      <c r="C84" s="24">
        <v>58</v>
      </c>
      <c r="D84" s="321"/>
      <c r="E84" s="9"/>
      <c r="F84" s="323"/>
      <c r="G84" s="293"/>
      <c r="H84" s="318"/>
      <c r="I84" s="26">
        <v>58</v>
      </c>
      <c r="J84" s="325"/>
      <c r="K84" s="9"/>
      <c r="L84" s="323"/>
      <c r="M84" s="277"/>
    </row>
    <row r="85" spans="2:13" x14ac:dyDescent="0.3">
      <c r="B85" s="270"/>
      <c r="C85" s="24">
        <v>59</v>
      </c>
      <c r="D85" s="321"/>
      <c r="E85" s="9"/>
      <c r="F85" s="323"/>
      <c r="G85" s="293"/>
      <c r="H85" s="318"/>
      <c r="I85" s="26">
        <v>59</v>
      </c>
      <c r="J85" s="325"/>
      <c r="K85" s="9"/>
      <c r="L85" s="323"/>
      <c r="M85" s="277"/>
    </row>
    <row r="86" spans="2:13" x14ac:dyDescent="0.3">
      <c r="B86" s="270"/>
      <c r="C86" s="24">
        <v>60</v>
      </c>
      <c r="D86" s="320"/>
      <c r="E86" s="8"/>
      <c r="F86" s="322"/>
      <c r="G86" s="293"/>
      <c r="H86" s="318"/>
      <c r="I86" s="26">
        <v>60</v>
      </c>
      <c r="J86" s="324"/>
      <c r="K86" s="8"/>
      <c r="L86" s="322"/>
      <c r="M86" s="277"/>
    </row>
    <row r="87" spans="2:13" x14ac:dyDescent="0.3">
      <c r="B87" s="270"/>
      <c r="C87" s="153"/>
      <c r="D87" s="21"/>
      <c r="E87" s="21"/>
      <c r="F87" s="21"/>
      <c r="G87" s="17"/>
      <c r="H87" s="18"/>
      <c r="I87" s="21"/>
      <c r="J87" s="21"/>
      <c r="K87" s="21"/>
      <c r="L87" s="21"/>
      <c r="M87" s="271"/>
    </row>
    <row r="88" spans="2:13" x14ac:dyDescent="0.3">
      <c r="B88" s="270"/>
      <c r="C88" s="548" t="s">
        <v>323</v>
      </c>
      <c r="D88" s="548"/>
      <c r="E88" s="548"/>
      <c r="F88" s="548"/>
      <c r="G88" s="548"/>
      <c r="H88" s="548"/>
      <c r="I88" s="548"/>
      <c r="J88" s="548"/>
      <c r="K88" s="548"/>
      <c r="L88" s="548"/>
      <c r="M88" s="278"/>
    </row>
    <row r="89" spans="2:13" ht="66" customHeight="1" x14ac:dyDescent="0.3">
      <c r="B89" s="270"/>
      <c r="C89" s="540" t="s">
        <v>431</v>
      </c>
      <c r="D89" s="531"/>
      <c r="E89" s="531"/>
      <c r="F89" s="549"/>
      <c r="G89" s="549"/>
      <c r="H89" s="549"/>
      <c r="I89" s="549"/>
      <c r="J89" s="549"/>
      <c r="K89" s="549"/>
      <c r="L89" s="549"/>
      <c r="M89" s="271"/>
    </row>
    <row r="90" spans="2:13" ht="20.25" customHeight="1" x14ac:dyDescent="0.3">
      <c r="B90" s="270"/>
      <c r="C90" s="165"/>
      <c r="D90" s="166"/>
      <c r="E90" s="167"/>
      <c r="F90" s="167"/>
      <c r="G90" s="167"/>
      <c r="H90" s="167"/>
      <c r="I90" s="167"/>
      <c r="J90" s="167"/>
      <c r="K90" s="167"/>
      <c r="L90" s="167"/>
      <c r="M90" s="279"/>
    </row>
    <row r="91" spans="2:13" ht="15.75" customHeight="1" x14ac:dyDescent="0.3">
      <c r="B91" s="270"/>
      <c r="C91" s="538" t="s">
        <v>330</v>
      </c>
      <c r="D91" s="539"/>
      <c r="E91" s="539"/>
      <c r="F91" s="167"/>
      <c r="G91" s="167"/>
      <c r="H91" s="167"/>
      <c r="I91" s="167"/>
      <c r="J91" s="167"/>
      <c r="K91" s="167"/>
      <c r="L91" s="167"/>
      <c r="M91" s="279"/>
    </row>
    <row r="92" spans="2:13" ht="15.75" customHeight="1" x14ac:dyDescent="0.3">
      <c r="B92" s="270"/>
      <c r="C92" s="540" t="s">
        <v>332</v>
      </c>
      <c r="D92" s="531"/>
      <c r="E92" s="531"/>
      <c r="F92" s="550">
        <v>44298</v>
      </c>
      <c r="G92" s="551"/>
      <c r="H92" s="551"/>
      <c r="I92" s="551"/>
      <c r="J92" s="551"/>
      <c r="K92" s="551"/>
      <c r="L92" s="551"/>
      <c r="M92" s="279"/>
    </row>
    <row r="93" spans="2:13" ht="15.75" customHeight="1" x14ac:dyDescent="0.3">
      <c r="B93" s="270"/>
      <c r="C93" s="540" t="s">
        <v>334</v>
      </c>
      <c r="D93" s="531"/>
      <c r="E93" s="531"/>
      <c r="F93" s="551" t="s">
        <v>468</v>
      </c>
      <c r="G93" s="551"/>
      <c r="H93" s="551"/>
      <c r="I93" s="551"/>
      <c r="J93" s="551"/>
      <c r="K93" s="551"/>
      <c r="L93" s="551"/>
      <c r="M93" s="279"/>
    </row>
    <row r="94" spans="2:13" ht="15.75" customHeight="1" x14ac:dyDescent="0.3">
      <c r="B94" s="270"/>
      <c r="C94" s="540" t="s">
        <v>336</v>
      </c>
      <c r="D94" s="531"/>
      <c r="E94" s="531"/>
      <c r="F94" s="551" t="s">
        <v>469</v>
      </c>
      <c r="G94" s="551"/>
      <c r="H94" s="551"/>
      <c r="I94" s="551"/>
      <c r="J94" s="551"/>
      <c r="K94" s="551"/>
      <c r="L94" s="551"/>
      <c r="M94" s="279"/>
    </row>
    <row r="95" spans="2:13" ht="21" customHeight="1" x14ac:dyDescent="0.3">
      <c r="B95" s="270"/>
      <c r="C95" s="533" t="s">
        <v>444</v>
      </c>
      <c r="D95" s="522"/>
      <c r="E95" s="522"/>
      <c r="F95" s="167"/>
      <c r="G95" s="167"/>
      <c r="H95" s="167"/>
      <c r="I95" s="167"/>
      <c r="J95" s="167"/>
      <c r="K95" s="167"/>
      <c r="L95" s="167"/>
      <c r="M95" s="279"/>
    </row>
    <row r="96" spans="2:13" ht="15" thickBot="1" x14ac:dyDescent="0.35">
      <c r="B96" s="280"/>
      <c r="C96" s="534"/>
      <c r="D96" s="535"/>
      <c r="E96" s="535"/>
      <c r="F96" s="281"/>
      <c r="G96" s="282"/>
      <c r="H96" s="283"/>
      <c r="I96" s="284"/>
      <c r="J96" s="284"/>
      <c r="K96" s="284"/>
      <c r="L96" s="284"/>
      <c r="M96" s="285"/>
    </row>
    <row r="97" spans="2:13" x14ac:dyDescent="0.3">
      <c r="B97" s="148"/>
      <c r="M97" s="148"/>
    </row>
  </sheetData>
  <sheetProtection algorithmName="SHA-512" hashValue="+JQ2MJHggb5T/BbPWY5Wd6yQa64FoziPE1Xt+1jR4Lqv6knWcIYDBjbhkHRXeHp7g0y+lFowI7WvNDYrT/ZGwQ==" saltValue="rTGXq1UXAuISSW90z95qNg==" spinCount="100000" sheet="1" selectLockedCells="1"/>
  <mergeCells count="41">
    <mergeCell ref="K3:L3"/>
    <mergeCell ref="C9:D9"/>
    <mergeCell ref="C10:D10"/>
    <mergeCell ref="C11:D11"/>
    <mergeCell ref="E9:J9"/>
    <mergeCell ref="E10:J10"/>
    <mergeCell ref="E11:J11"/>
    <mergeCell ref="C6:M6"/>
    <mergeCell ref="C88:L88"/>
    <mergeCell ref="F89:L89"/>
    <mergeCell ref="F92:L92"/>
    <mergeCell ref="F93:L93"/>
    <mergeCell ref="F94:L94"/>
    <mergeCell ref="C92:E92"/>
    <mergeCell ref="C93:E93"/>
    <mergeCell ref="C94:E94"/>
    <mergeCell ref="K20:L20"/>
    <mergeCell ref="I18:L18"/>
    <mergeCell ref="I19:J19"/>
    <mergeCell ref="I20:J20"/>
    <mergeCell ref="C95:E96"/>
    <mergeCell ref="I23:L23"/>
    <mergeCell ref="I25:L25"/>
    <mergeCell ref="C91:E91"/>
    <mergeCell ref="C89:E89"/>
    <mergeCell ref="C23:F23"/>
    <mergeCell ref="C25:F25"/>
    <mergeCell ref="C19:D19"/>
    <mergeCell ref="C20:D20"/>
    <mergeCell ref="E19:F19"/>
    <mergeCell ref="C18:F18"/>
    <mergeCell ref="E20:F20"/>
    <mergeCell ref="C13:E13"/>
    <mergeCell ref="F13:L13"/>
    <mergeCell ref="C14:E14"/>
    <mergeCell ref="F14:L14"/>
    <mergeCell ref="K19:L19"/>
    <mergeCell ref="I17:J17"/>
    <mergeCell ref="K17:L17"/>
    <mergeCell ref="C17:D17"/>
    <mergeCell ref="E17:F17"/>
  </mergeCells>
  <dataValidations count="2">
    <dataValidation type="list" allowBlank="1" showInputMessage="1" showErrorMessage="1" sqref="E19 E17:F17 K17:L17 K19">
      <formula1>"Taip, Ne"</formula1>
    </dataValidation>
    <dataValidation type="list" allowBlank="1" showInputMessage="1" showErrorMessage="1" sqref="F13:L13">
      <formula1>$O$13:$O$16</formula1>
    </dataValidation>
  </dataValidations>
  <pageMargins left="0.7" right="0.7" top="0.75" bottom="0.75" header="0.3" footer="0.3"/>
  <pageSetup paperSize="9" scale="46" orientation="portrait" r:id="rId1"/>
  <headerFooter>
    <oddFooter>Puslapių &amp;P iš &amp;N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0.59999389629810485"/>
  </sheetPr>
  <dimension ref="B1:N137"/>
  <sheetViews>
    <sheetView showGridLines="0" topLeftCell="A100" zoomScaleNormal="100" zoomScaleSheetLayoutView="100" zoomScalePageLayoutView="60" workbookViewId="0">
      <selection activeCell="C116" sqref="C116:E116"/>
    </sheetView>
  </sheetViews>
  <sheetFormatPr defaultColWidth="9.109375" defaultRowHeight="12" x14ac:dyDescent="0.25"/>
  <cols>
    <col min="1" max="1" width="1.6640625" style="326" customWidth="1"/>
    <col min="2" max="2" width="61.6640625" style="326" customWidth="1"/>
    <col min="3" max="5" width="24.33203125" style="326" customWidth="1"/>
    <col min="6" max="6" width="1.6640625" style="326" customWidth="1"/>
    <col min="7" max="8" width="9.109375" style="326"/>
    <col min="9" max="9" width="9.109375" style="326" customWidth="1"/>
    <col min="10" max="10" width="9.109375" style="326" hidden="1" customWidth="1"/>
    <col min="11" max="11" width="28.33203125" style="326" hidden="1" customWidth="1"/>
    <col min="12" max="12" width="23.44140625" style="326" hidden="1" customWidth="1"/>
    <col min="13" max="13" width="12.6640625" style="326" hidden="1" customWidth="1"/>
    <col min="14" max="14" width="24.33203125" style="326" hidden="1" customWidth="1"/>
    <col min="15" max="16384" width="9.109375" style="326"/>
  </cols>
  <sheetData>
    <row r="1" spans="2:14" ht="9.6" customHeight="1" thickBot="1" x14ac:dyDescent="0.25"/>
    <row r="2" spans="2:14" ht="41.25" customHeight="1" x14ac:dyDescent="0.3">
      <c r="B2" s="327"/>
      <c r="C2" s="328"/>
      <c r="D2" s="563" t="s">
        <v>458</v>
      </c>
      <c r="E2" s="564"/>
      <c r="J2" s="326">
        <v>1</v>
      </c>
      <c r="K2" s="329" t="s">
        <v>447</v>
      </c>
      <c r="L2" s="330">
        <v>304217723</v>
      </c>
      <c r="M2" s="168" t="s">
        <v>1</v>
      </c>
      <c r="N2" s="331" t="s">
        <v>117</v>
      </c>
    </row>
    <row r="3" spans="2:14" ht="29.4" customHeight="1" x14ac:dyDescent="0.3">
      <c r="B3" s="332"/>
      <c r="C3" s="333"/>
      <c r="D3" s="422" t="s">
        <v>462</v>
      </c>
      <c r="E3" s="421"/>
      <c r="K3" s="329" t="s">
        <v>448</v>
      </c>
      <c r="L3" s="330">
        <v>303042623</v>
      </c>
      <c r="M3" s="168" t="s">
        <v>1</v>
      </c>
      <c r="N3" s="331" t="s">
        <v>117</v>
      </c>
    </row>
    <row r="4" spans="2:14" ht="14.25" customHeight="1" x14ac:dyDescent="0.3">
      <c r="B4" s="578" t="s">
        <v>449</v>
      </c>
      <c r="C4" s="579"/>
      <c r="D4" s="579"/>
      <c r="E4" s="580"/>
      <c r="K4" s="329" t="s">
        <v>450</v>
      </c>
      <c r="L4" s="330">
        <v>304923194</v>
      </c>
      <c r="M4" s="168" t="s">
        <v>1</v>
      </c>
      <c r="N4" s="331" t="s">
        <v>162</v>
      </c>
    </row>
    <row r="5" spans="2:14" ht="14.25" customHeight="1" x14ac:dyDescent="0.25">
      <c r="B5" s="334"/>
      <c r="C5" s="335"/>
      <c r="D5" s="335"/>
      <c r="E5" s="336"/>
      <c r="K5" s="329"/>
      <c r="L5" s="330"/>
      <c r="M5" s="337"/>
      <c r="N5" s="331"/>
    </row>
    <row r="6" spans="2:14" ht="18" x14ac:dyDescent="0.35">
      <c r="B6" s="338" t="s">
        <v>8</v>
      </c>
      <c r="C6" s="481"/>
      <c r="D6" s="481"/>
      <c r="E6" s="482"/>
      <c r="M6" s="339"/>
    </row>
    <row r="7" spans="2:14" x14ac:dyDescent="0.25">
      <c r="B7" s="340" t="s">
        <v>11</v>
      </c>
      <c r="C7" s="581" t="str">
        <f>IFERROR(VLOOKUP(C6,K2:M4,3,FALSE),"")</f>
        <v/>
      </c>
      <c r="D7" s="581"/>
      <c r="E7" s="582"/>
      <c r="M7" s="339"/>
      <c r="N7" s="339"/>
    </row>
    <row r="8" spans="2:14" x14ac:dyDescent="0.25">
      <c r="B8" s="181" t="s">
        <v>15</v>
      </c>
      <c r="C8" s="581" t="str">
        <f>IFERROR(VLOOKUP(C6,K2:L4,2,FALSE),"")</f>
        <v/>
      </c>
      <c r="D8" s="581"/>
      <c r="E8" s="582"/>
      <c r="N8" s="339"/>
    </row>
    <row r="9" spans="2:14" ht="12" customHeight="1" x14ac:dyDescent="0.25">
      <c r="B9" s="181" t="s">
        <v>18</v>
      </c>
      <c r="C9" s="341"/>
      <c r="D9" s="341"/>
      <c r="E9" s="342"/>
      <c r="K9" s="339"/>
      <c r="L9" s="339"/>
    </row>
    <row r="10" spans="2:14" ht="12" customHeight="1" x14ac:dyDescent="0.25">
      <c r="B10" s="181" t="s">
        <v>27</v>
      </c>
      <c r="C10" s="471"/>
      <c r="D10" s="471"/>
      <c r="E10" s="472"/>
    </row>
    <row r="11" spans="2:14" ht="12" customHeight="1" x14ac:dyDescent="0.25">
      <c r="B11" s="181" t="s">
        <v>31</v>
      </c>
      <c r="C11" s="473"/>
      <c r="D11" s="473"/>
      <c r="E11" s="474"/>
      <c r="K11" s="339"/>
      <c r="L11" s="339"/>
    </row>
    <row r="12" spans="2:14" ht="12" customHeight="1" x14ac:dyDescent="0.2">
      <c r="B12" s="181"/>
      <c r="C12" s="343"/>
      <c r="D12" s="343"/>
      <c r="E12" s="344"/>
      <c r="K12" s="339"/>
      <c r="L12" s="339"/>
    </row>
    <row r="13" spans="2:14" ht="12" customHeight="1" x14ac:dyDescent="0.25">
      <c r="B13" s="181"/>
      <c r="C13" s="583" t="s">
        <v>38</v>
      </c>
      <c r="D13" s="584"/>
      <c r="E13" s="585"/>
    </row>
    <row r="14" spans="2:14" ht="12" customHeight="1" x14ac:dyDescent="0.25">
      <c r="B14" s="181" t="s">
        <v>42</v>
      </c>
      <c r="C14" s="586" t="s">
        <v>404</v>
      </c>
      <c r="D14" s="586"/>
      <c r="E14" s="345" t="s">
        <v>44</v>
      </c>
    </row>
    <row r="15" spans="2:14" ht="12" customHeight="1" x14ac:dyDescent="0.2">
      <c r="B15" s="346" t="s">
        <v>48</v>
      </c>
      <c r="C15" s="441"/>
      <c r="D15" s="571"/>
      <c r="E15" s="185"/>
      <c r="M15" s="339"/>
    </row>
    <row r="16" spans="2:14" ht="12" customHeight="1" x14ac:dyDescent="0.2">
      <c r="B16" s="346" t="s">
        <v>52</v>
      </c>
      <c r="C16" s="441"/>
      <c r="D16" s="571"/>
      <c r="E16" s="185"/>
      <c r="N16" s="339"/>
    </row>
    <row r="17" spans="2:14" ht="12" customHeight="1" x14ac:dyDescent="0.2">
      <c r="B17" s="346" t="s">
        <v>56</v>
      </c>
      <c r="C17" s="441"/>
      <c r="D17" s="571"/>
      <c r="E17" s="185"/>
      <c r="M17" s="339"/>
    </row>
    <row r="18" spans="2:14" ht="12" customHeight="1" x14ac:dyDescent="0.2">
      <c r="B18" s="346" t="s">
        <v>59</v>
      </c>
      <c r="C18" s="441"/>
      <c r="D18" s="571"/>
      <c r="E18" s="185"/>
      <c r="M18" s="339"/>
      <c r="N18" s="339"/>
    </row>
    <row r="19" spans="2:14" ht="12" customHeight="1" x14ac:dyDescent="0.2">
      <c r="B19" s="346" t="s">
        <v>62</v>
      </c>
      <c r="C19" s="441"/>
      <c r="D19" s="571"/>
      <c r="E19" s="185"/>
      <c r="M19" s="339"/>
      <c r="N19" s="339"/>
    </row>
    <row r="20" spans="2:14" ht="12" customHeight="1" x14ac:dyDescent="0.25">
      <c r="B20" s="346" t="s">
        <v>76</v>
      </c>
      <c r="C20" s="572" t="s">
        <v>77</v>
      </c>
      <c r="D20" s="573"/>
      <c r="E20" s="347">
        <f>100%-SUM(E15:E19)</f>
        <v>1</v>
      </c>
      <c r="M20" s="339"/>
      <c r="N20" s="339"/>
    </row>
    <row r="21" spans="2:14" ht="13.5" customHeight="1" x14ac:dyDescent="0.2">
      <c r="B21" s="346"/>
      <c r="C21" s="348"/>
      <c r="D21" s="348"/>
      <c r="E21" s="191"/>
      <c r="M21" s="339"/>
      <c r="N21" s="339"/>
    </row>
    <row r="22" spans="2:14" x14ac:dyDescent="0.25">
      <c r="B22" s="181" t="s">
        <v>451</v>
      </c>
      <c r="C22" s="574" t="str">
        <f>IFERROR(VLOOKUP(C6,K2:N4,4,FALSE),"")</f>
        <v/>
      </c>
      <c r="D22" s="574"/>
      <c r="E22" s="575"/>
      <c r="N22" s="339"/>
    </row>
    <row r="23" spans="2:14" ht="12.75" customHeight="1" x14ac:dyDescent="0.2">
      <c r="B23" s="181"/>
      <c r="C23" s="348"/>
      <c r="D23" s="348"/>
      <c r="E23" s="191"/>
      <c r="M23" s="339"/>
    </row>
    <row r="24" spans="2:14" ht="26.25" customHeight="1" x14ac:dyDescent="0.25">
      <c r="B24" s="181"/>
      <c r="C24" s="567" t="s">
        <v>90</v>
      </c>
      <c r="D24" s="567"/>
      <c r="E24" s="568"/>
      <c r="N24" s="339"/>
    </row>
    <row r="25" spans="2:14" x14ac:dyDescent="0.2">
      <c r="B25" s="349"/>
      <c r="C25" s="576"/>
      <c r="D25" s="576"/>
      <c r="E25" s="577"/>
      <c r="M25" s="339"/>
      <c r="N25" s="339"/>
    </row>
    <row r="26" spans="2:14" x14ac:dyDescent="0.25">
      <c r="B26" s="349"/>
      <c r="C26" s="565" t="s">
        <v>96</v>
      </c>
      <c r="D26" s="565"/>
      <c r="E26" s="566"/>
      <c r="M26" s="339"/>
      <c r="N26" s="339"/>
    </row>
    <row r="27" spans="2:14" ht="27" customHeight="1" thickBot="1" x14ac:dyDescent="0.3">
      <c r="B27" s="350" t="s">
        <v>98</v>
      </c>
      <c r="C27" s="351" t="s">
        <v>99</v>
      </c>
      <c r="D27" s="351"/>
      <c r="E27" s="352" t="s">
        <v>100</v>
      </c>
      <c r="M27" s="339"/>
      <c r="N27" s="339"/>
    </row>
    <row r="28" spans="2:14" x14ac:dyDescent="0.2">
      <c r="B28" s="353" t="s">
        <v>102</v>
      </c>
      <c r="C28" s="1"/>
      <c r="D28" s="156"/>
      <c r="E28" s="354"/>
      <c r="M28" s="339"/>
      <c r="N28" s="339"/>
    </row>
    <row r="29" spans="2:14" x14ac:dyDescent="0.2">
      <c r="B29" s="353" t="s">
        <v>104</v>
      </c>
      <c r="C29" s="2"/>
      <c r="D29" s="156"/>
      <c r="E29" s="355"/>
      <c r="M29" s="339"/>
      <c r="N29" s="339"/>
    </row>
    <row r="30" spans="2:14" x14ac:dyDescent="0.2">
      <c r="B30" s="356" t="s">
        <v>106</v>
      </c>
      <c r="C30" s="357">
        <f>+C28-C29</f>
        <v>0</v>
      </c>
      <c r="D30" s="156"/>
      <c r="E30" s="358">
        <f>+E28-E29</f>
        <v>0</v>
      </c>
      <c r="M30" s="339"/>
      <c r="N30" s="339"/>
    </row>
    <row r="31" spans="2:14" x14ac:dyDescent="0.25">
      <c r="B31" s="353" t="s">
        <v>108</v>
      </c>
      <c r="C31" s="6"/>
      <c r="D31" s="156"/>
      <c r="E31" s="359"/>
      <c r="M31" s="339"/>
      <c r="N31" s="339"/>
    </row>
    <row r="32" spans="2:14" x14ac:dyDescent="0.25">
      <c r="B32" s="353" t="s">
        <v>110</v>
      </c>
      <c r="C32" s="3"/>
      <c r="D32" s="156"/>
      <c r="E32" s="360"/>
      <c r="M32" s="339"/>
      <c r="N32" s="339"/>
    </row>
    <row r="33" spans="2:14" x14ac:dyDescent="0.2">
      <c r="B33" s="356" t="s">
        <v>112</v>
      </c>
      <c r="C33" s="357">
        <f>+C30-C31-C32</f>
        <v>0</v>
      </c>
      <c r="D33" s="156"/>
      <c r="E33" s="358">
        <f>+E30-E31-E32</f>
        <v>0</v>
      </c>
      <c r="M33" s="339"/>
      <c r="N33" s="339"/>
    </row>
    <row r="34" spans="2:14" x14ac:dyDescent="0.2">
      <c r="B34" s="353" t="s">
        <v>116</v>
      </c>
      <c r="C34" s="3"/>
      <c r="D34" s="156"/>
      <c r="E34" s="360"/>
      <c r="M34" s="339"/>
      <c r="N34" s="339"/>
    </row>
    <row r="35" spans="2:14" x14ac:dyDescent="0.25">
      <c r="B35" s="353" t="s">
        <v>118</v>
      </c>
      <c r="C35" s="361">
        <f>C36-C37</f>
        <v>0</v>
      </c>
      <c r="D35" s="156"/>
      <c r="E35" s="362">
        <f>E36-E37</f>
        <v>0</v>
      </c>
      <c r="N35" s="339"/>
    </row>
    <row r="36" spans="2:14" ht="12" customHeight="1" x14ac:dyDescent="0.2">
      <c r="B36" s="363" t="s">
        <v>120</v>
      </c>
      <c r="C36" s="1"/>
      <c r="D36" s="156"/>
      <c r="E36" s="354"/>
      <c r="M36" s="339"/>
    </row>
    <row r="37" spans="2:14" s="364" customFormat="1" ht="12" customHeight="1" x14ac:dyDescent="0.25">
      <c r="B37" s="363" t="s">
        <v>122</v>
      </c>
      <c r="C37" s="2"/>
      <c r="D37" s="156"/>
      <c r="E37" s="355"/>
      <c r="K37" s="326"/>
      <c r="L37" s="326"/>
      <c r="M37" s="339"/>
      <c r="N37" s="339"/>
    </row>
    <row r="38" spans="2:14" ht="12" customHeight="1" x14ac:dyDescent="0.25">
      <c r="B38" s="356" t="s">
        <v>124</v>
      </c>
      <c r="C38" s="357">
        <f>+C33+C34+C35</f>
        <v>0</v>
      </c>
      <c r="D38" s="156"/>
      <c r="E38" s="358">
        <f>+E33+E34+E35</f>
        <v>0</v>
      </c>
      <c r="M38" s="339"/>
      <c r="N38" s="339"/>
    </row>
    <row r="39" spans="2:14" x14ac:dyDescent="0.2">
      <c r="B39" s="353" t="s">
        <v>126</v>
      </c>
      <c r="C39" s="3"/>
      <c r="D39" s="156"/>
      <c r="E39" s="360"/>
      <c r="N39" s="339"/>
    </row>
    <row r="40" spans="2:14" x14ac:dyDescent="0.2">
      <c r="B40" s="356" t="s">
        <v>128</v>
      </c>
      <c r="C40" s="357">
        <f>C38-C39</f>
        <v>0</v>
      </c>
      <c r="D40" s="156"/>
      <c r="E40" s="358">
        <f>E38-E39</f>
        <v>0</v>
      </c>
    </row>
    <row r="41" spans="2:14" x14ac:dyDescent="0.2">
      <c r="B41" s="349"/>
      <c r="C41" s="156"/>
      <c r="D41" s="156"/>
      <c r="E41" s="365"/>
    </row>
    <row r="42" spans="2:14" s="339" customFormat="1" ht="31.5" customHeight="1" x14ac:dyDescent="0.25">
      <c r="B42" s="349"/>
      <c r="C42" s="567" t="s">
        <v>452</v>
      </c>
      <c r="D42" s="567"/>
      <c r="E42" s="568"/>
      <c r="K42" s="326"/>
      <c r="L42" s="326"/>
      <c r="M42" s="326"/>
      <c r="N42" s="326"/>
    </row>
    <row r="43" spans="2:14" s="339" customFormat="1" ht="27" customHeight="1" thickBot="1" x14ac:dyDescent="0.3">
      <c r="B43" s="350" t="s">
        <v>132</v>
      </c>
      <c r="C43" s="366" t="s">
        <v>133</v>
      </c>
      <c r="D43" s="351"/>
      <c r="E43" s="367" t="s">
        <v>134</v>
      </c>
      <c r="K43" s="326"/>
      <c r="L43" s="326"/>
      <c r="M43" s="326"/>
      <c r="N43" s="326"/>
    </row>
    <row r="44" spans="2:14" x14ac:dyDescent="0.2">
      <c r="B44" s="368" t="s">
        <v>136</v>
      </c>
      <c r="C44" s="1"/>
      <c r="D44" s="156"/>
      <c r="E44" s="354"/>
    </row>
    <row r="45" spans="2:14" s="339" customFormat="1" x14ac:dyDescent="0.2">
      <c r="B45" s="368" t="s">
        <v>138</v>
      </c>
      <c r="C45" s="4"/>
      <c r="D45" s="156"/>
      <c r="E45" s="226"/>
      <c r="K45" s="326"/>
      <c r="L45" s="326"/>
      <c r="N45" s="326"/>
    </row>
    <row r="46" spans="2:14" x14ac:dyDescent="0.2">
      <c r="B46" s="368" t="s">
        <v>140</v>
      </c>
      <c r="C46" s="4"/>
      <c r="D46" s="156"/>
      <c r="E46" s="226"/>
      <c r="M46" s="339"/>
      <c r="N46" s="339"/>
    </row>
    <row r="47" spans="2:14" x14ac:dyDescent="0.2">
      <c r="B47" s="368" t="s">
        <v>142</v>
      </c>
      <c r="C47" s="4"/>
      <c r="D47" s="156"/>
      <c r="E47" s="226"/>
      <c r="M47" s="339"/>
      <c r="N47" s="339"/>
    </row>
    <row r="48" spans="2:14" x14ac:dyDescent="0.2">
      <c r="B48" s="369" t="s">
        <v>144</v>
      </c>
      <c r="C48" s="370">
        <f>SUM(C44:C47)</f>
        <v>0</v>
      </c>
      <c r="D48" s="156"/>
      <c r="E48" s="371">
        <f>SUM(E44:E47)</f>
        <v>0</v>
      </c>
      <c r="M48" s="339"/>
      <c r="N48" s="339"/>
    </row>
    <row r="49" spans="2:14" x14ac:dyDescent="0.2">
      <c r="B49" s="349"/>
      <c r="C49" s="372"/>
      <c r="D49" s="156"/>
      <c r="E49" s="373"/>
      <c r="M49" s="339"/>
      <c r="N49" s="339"/>
    </row>
    <row r="50" spans="2:14" s="339" customFormat="1" x14ac:dyDescent="0.2">
      <c r="B50" s="374" t="s">
        <v>147</v>
      </c>
      <c r="C50" s="1"/>
      <c r="D50" s="156"/>
      <c r="E50" s="354"/>
      <c r="K50" s="326"/>
      <c r="L50" s="326"/>
    </row>
    <row r="51" spans="2:14" x14ac:dyDescent="0.2">
      <c r="B51" s="375" t="s">
        <v>453</v>
      </c>
      <c r="C51" s="4"/>
      <c r="D51" s="156"/>
      <c r="E51" s="226"/>
      <c r="M51" s="339"/>
      <c r="N51" s="339"/>
    </row>
    <row r="52" spans="2:14" s="339" customFormat="1" x14ac:dyDescent="0.25">
      <c r="B52" s="376" t="s">
        <v>454</v>
      </c>
      <c r="C52" s="4"/>
      <c r="D52" s="156"/>
      <c r="E52" s="226"/>
      <c r="K52" s="326"/>
      <c r="L52" s="326"/>
    </row>
    <row r="53" spans="2:14" s="339" customFormat="1" ht="15.75" customHeight="1" x14ac:dyDescent="0.25">
      <c r="B53" s="376" t="s">
        <v>153</v>
      </c>
      <c r="C53" s="2"/>
      <c r="D53" s="156"/>
      <c r="E53" s="355"/>
      <c r="K53" s="326"/>
      <c r="L53" s="326"/>
    </row>
    <row r="54" spans="2:14" ht="14.25" customHeight="1" x14ac:dyDescent="0.2">
      <c r="B54" s="369" t="s">
        <v>155</v>
      </c>
      <c r="C54" s="370">
        <f>SUM(C50:C53)</f>
        <v>0</v>
      </c>
      <c r="D54" s="156"/>
      <c r="E54" s="371">
        <f>SUM(E50:E53)</f>
        <v>0</v>
      </c>
      <c r="N54" s="339"/>
    </row>
    <row r="55" spans="2:14" ht="12.75" customHeight="1" x14ac:dyDescent="0.2">
      <c r="B55" s="369"/>
      <c r="C55" s="370"/>
      <c r="D55" s="156"/>
      <c r="E55" s="371"/>
    </row>
    <row r="56" spans="2:14" x14ac:dyDescent="0.25">
      <c r="B56" s="369" t="s">
        <v>158</v>
      </c>
      <c r="C56" s="4"/>
      <c r="D56" s="156"/>
      <c r="E56" s="213"/>
    </row>
    <row r="57" spans="2:14" x14ac:dyDescent="0.2">
      <c r="B57" s="369"/>
      <c r="C57" s="370"/>
      <c r="D57" s="156"/>
      <c r="E57" s="371"/>
    </row>
    <row r="58" spans="2:14" x14ac:dyDescent="0.25">
      <c r="B58" s="369" t="s">
        <v>161</v>
      </c>
      <c r="C58" s="4"/>
      <c r="D58" s="156"/>
      <c r="E58" s="213"/>
    </row>
    <row r="59" spans="2:14" x14ac:dyDescent="0.25">
      <c r="B59" s="349"/>
      <c r="C59" s="372"/>
      <c r="D59" s="156"/>
      <c r="E59" s="373"/>
    </row>
    <row r="60" spans="2:14" x14ac:dyDescent="0.25">
      <c r="B60" s="377" t="s">
        <v>164</v>
      </c>
      <c r="C60" s="370">
        <f>SUM(C48,C54,C56,C58)</f>
        <v>0</v>
      </c>
      <c r="D60" s="156"/>
      <c r="E60" s="371">
        <f>SUM(E48,E54,E56,E58)</f>
        <v>0</v>
      </c>
    </row>
    <row r="61" spans="2:14" s="339" customFormat="1" x14ac:dyDescent="0.25">
      <c r="B61" s="378"/>
      <c r="C61" s="372"/>
      <c r="D61" s="156"/>
      <c r="E61" s="373"/>
      <c r="K61" s="326"/>
      <c r="L61" s="326"/>
      <c r="M61" s="326"/>
      <c r="N61" s="326"/>
    </row>
    <row r="62" spans="2:14" ht="12" customHeight="1" x14ac:dyDescent="0.25">
      <c r="B62" s="225" t="s">
        <v>455</v>
      </c>
      <c r="C62" s="4"/>
      <c r="D62" s="156"/>
      <c r="E62" s="226"/>
    </row>
    <row r="63" spans="2:14" s="339" customFormat="1" ht="10.5" customHeight="1" x14ac:dyDescent="0.25">
      <c r="B63" s="225" t="s">
        <v>177</v>
      </c>
      <c r="C63" s="4"/>
      <c r="D63" s="156"/>
      <c r="E63" s="226"/>
      <c r="K63" s="326"/>
      <c r="L63" s="326"/>
      <c r="M63" s="326"/>
      <c r="N63" s="326"/>
    </row>
    <row r="64" spans="2:14" s="339" customFormat="1" ht="10.5" customHeight="1" x14ac:dyDescent="0.25">
      <c r="B64" s="225" t="s">
        <v>179</v>
      </c>
      <c r="C64" s="4"/>
      <c r="D64" s="156"/>
      <c r="E64" s="226"/>
      <c r="K64" s="326"/>
      <c r="L64" s="326"/>
      <c r="M64" s="326"/>
      <c r="N64" s="326"/>
    </row>
    <row r="65" spans="2:14" s="339" customFormat="1" ht="10.5" customHeight="1" x14ac:dyDescent="0.25">
      <c r="B65" s="379" t="s">
        <v>181</v>
      </c>
      <c r="C65" s="4"/>
      <c r="D65" s="156"/>
      <c r="E65" s="226"/>
      <c r="K65" s="326"/>
      <c r="L65" s="326"/>
      <c r="M65" s="326"/>
      <c r="N65" s="326"/>
    </row>
    <row r="66" spans="2:14" s="339" customFormat="1" ht="10.5" customHeight="1" x14ac:dyDescent="0.25">
      <c r="B66" s="225" t="s">
        <v>183</v>
      </c>
      <c r="C66" s="4"/>
      <c r="D66" s="156"/>
      <c r="E66" s="226"/>
      <c r="K66" s="326"/>
      <c r="L66" s="326"/>
      <c r="M66" s="326"/>
      <c r="N66" s="326"/>
    </row>
    <row r="67" spans="2:14" s="339" customFormat="1" ht="10.5" customHeight="1" x14ac:dyDescent="0.25">
      <c r="B67" s="356" t="s">
        <v>185</v>
      </c>
      <c r="C67" s="370">
        <f>SUM(C62,C63:C64,C66:C66)</f>
        <v>0</v>
      </c>
      <c r="D67" s="156"/>
      <c r="E67" s="371">
        <f>SUM(E62,E63:E64,E66:E66)</f>
        <v>0</v>
      </c>
      <c r="K67" s="326"/>
      <c r="L67" s="326"/>
      <c r="M67" s="326"/>
      <c r="N67" s="326"/>
    </row>
    <row r="68" spans="2:14" ht="12.75" customHeight="1" x14ac:dyDescent="0.25">
      <c r="B68" s="353"/>
      <c r="C68" s="372"/>
      <c r="D68" s="156"/>
      <c r="E68" s="373"/>
    </row>
    <row r="69" spans="2:14" s="339" customFormat="1" x14ac:dyDescent="0.25">
      <c r="B69" s="356" t="s">
        <v>188</v>
      </c>
      <c r="C69" s="4"/>
      <c r="D69" s="156"/>
      <c r="E69" s="226"/>
      <c r="K69" s="326"/>
      <c r="L69" s="326"/>
      <c r="M69" s="326"/>
      <c r="N69" s="326"/>
    </row>
    <row r="70" spans="2:14" x14ac:dyDescent="0.25">
      <c r="B70" s="356"/>
      <c r="C70" s="372"/>
      <c r="D70" s="156"/>
      <c r="E70" s="373"/>
    </row>
    <row r="71" spans="2:14" s="339" customFormat="1" ht="12.75" customHeight="1" x14ac:dyDescent="0.25">
      <c r="B71" s="356" t="s">
        <v>191</v>
      </c>
      <c r="C71" s="5"/>
      <c r="D71" s="156"/>
      <c r="E71" s="204"/>
      <c r="K71" s="326"/>
      <c r="L71" s="326"/>
      <c r="M71" s="326"/>
      <c r="N71" s="326"/>
    </row>
    <row r="72" spans="2:14" s="339" customFormat="1" x14ac:dyDescent="0.25">
      <c r="B72" s="353"/>
      <c r="C72" s="372"/>
      <c r="D72" s="156"/>
      <c r="E72" s="373"/>
      <c r="K72" s="326"/>
      <c r="L72" s="326"/>
      <c r="M72" s="326"/>
      <c r="N72" s="326"/>
    </row>
    <row r="73" spans="2:14" s="339" customFormat="1" x14ac:dyDescent="0.25">
      <c r="B73" s="363" t="s">
        <v>194</v>
      </c>
      <c r="C73" s="4"/>
      <c r="D73" s="156"/>
      <c r="E73" s="226"/>
      <c r="K73" s="326"/>
      <c r="L73" s="326"/>
      <c r="M73" s="326"/>
      <c r="N73" s="326"/>
    </row>
    <row r="74" spans="2:14" s="339" customFormat="1" x14ac:dyDescent="0.25">
      <c r="B74" s="380" t="s">
        <v>196</v>
      </c>
      <c r="C74" s="4"/>
      <c r="D74" s="156"/>
      <c r="E74" s="213"/>
      <c r="K74" s="326"/>
      <c r="L74" s="326"/>
      <c r="M74" s="326"/>
      <c r="N74" s="326"/>
    </row>
    <row r="75" spans="2:14" s="339" customFormat="1" x14ac:dyDescent="0.25">
      <c r="B75" s="363" t="s">
        <v>198</v>
      </c>
      <c r="C75" s="4"/>
      <c r="D75" s="156"/>
      <c r="E75" s="226"/>
      <c r="K75" s="326"/>
      <c r="L75" s="326"/>
      <c r="M75" s="326"/>
      <c r="N75" s="326"/>
    </row>
    <row r="76" spans="2:14" s="339" customFormat="1" x14ac:dyDescent="0.25">
      <c r="B76" s="380" t="s">
        <v>200</v>
      </c>
      <c r="C76" s="4"/>
      <c r="D76" s="156"/>
      <c r="E76" s="213"/>
      <c r="K76" s="326"/>
      <c r="L76" s="326"/>
      <c r="M76" s="326"/>
      <c r="N76" s="326"/>
    </row>
    <row r="77" spans="2:14" s="339" customFormat="1" x14ac:dyDescent="0.25">
      <c r="B77" s="380" t="s">
        <v>202</v>
      </c>
      <c r="C77" s="4"/>
      <c r="D77" s="156"/>
      <c r="E77" s="213"/>
      <c r="K77" s="326"/>
      <c r="L77" s="326"/>
      <c r="M77" s="326"/>
      <c r="N77" s="326"/>
    </row>
    <row r="78" spans="2:14" s="339" customFormat="1" x14ac:dyDescent="0.25">
      <c r="B78" s="356" t="s">
        <v>204</v>
      </c>
      <c r="C78" s="370">
        <f>SUM(C73,C75)</f>
        <v>0</v>
      </c>
      <c r="D78" s="156"/>
      <c r="E78" s="371">
        <f>SUM(E73,E75)</f>
        <v>0</v>
      </c>
      <c r="K78" s="326"/>
      <c r="L78" s="326"/>
      <c r="M78" s="326"/>
      <c r="N78" s="326"/>
    </row>
    <row r="79" spans="2:14" s="339" customFormat="1" ht="11.25" customHeight="1" x14ac:dyDescent="0.25">
      <c r="B79" s="356"/>
      <c r="C79" s="370"/>
      <c r="D79" s="156"/>
      <c r="E79" s="371"/>
      <c r="G79" s="326"/>
      <c r="K79" s="326"/>
      <c r="L79" s="326"/>
      <c r="M79" s="326"/>
      <c r="N79" s="326"/>
    </row>
    <row r="80" spans="2:14" s="339" customFormat="1" ht="12" customHeight="1" x14ac:dyDescent="0.25">
      <c r="B80" s="356" t="s">
        <v>207</v>
      </c>
      <c r="C80" s="4"/>
      <c r="D80" s="156"/>
      <c r="E80" s="213"/>
      <c r="K80" s="326"/>
      <c r="L80" s="326"/>
      <c r="M80" s="326"/>
      <c r="N80" s="326"/>
    </row>
    <row r="81" spans="2:14" s="339" customFormat="1" x14ac:dyDescent="0.25">
      <c r="B81" s="356"/>
      <c r="C81" s="370"/>
      <c r="D81" s="156"/>
      <c r="E81" s="371"/>
      <c r="K81" s="326"/>
      <c r="L81" s="326"/>
      <c r="M81" s="326"/>
      <c r="N81" s="326"/>
    </row>
    <row r="82" spans="2:14" ht="12" customHeight="1" x14ac:dyDescent="0.25">
      <c r="B82" s="381" t="s">
        <v>210</v>
      </c>
      <c r="C82" s="4"/>
      <c r="D82" s="156"/>
      <c r="E82" s="213"/>
    </row>
    <row r="83" spans="2:14" s="339" customFormat="1" ht="15.75" customHeight="1" x14ac:dyDescent="0.25">
      <c r="B83" s="349"/>
      <c r="C83" s="372"/>
      <c r="D83" s="156"/>
      <c r="E83" s="373"/>
      <c r="K83" s="326"/>
      <c r="L83" s="326"/>
      <c r="M83" s="326"/>
      <c r="N83" s="326"/>
    </row>
    <row r="84" spans="2:14" s="339" customFormat="1" x14ac:dyDescent="0.25">
      <c r="B84" s="356" t="s">
        <v>213</v>
      </c>
      <c r="C84" s="370">
        <f>SUM(C67,C69,C71,C78,C80,C82)</f>
        <v>0</v>
      </c>
      <c r="D84" s="156"/>
      <c r="E84" s="371">
        <f>SUM(E67,E69,E71,E78,E80,E82)</f>
        <v>0</v>
      </c>
      <c r="K84" s="326"/>
      <c r="L84" s="326"/>
      <c r="M84" s="326"/>
      <c r="N84" s="326"/>
    </row>
    <row r="85" spans="2:14" s="339" customFormat="1" x14ac:dyDescent="0.25">
      <c r="B85" s="356"/>
      <c r="C85" s="382"/>
      <c r="D85" s="156"/>
      <c r="E85" s="383"/>
      <c r="K85" s="326"/>
      <c r="L85" s="326"/>
      <c r="M85" s="326"/>
      <c r="N85" s="326"/>
    </row>
    <row r="86" spans="2:14" ht="14.25" customHeight="1" x14ac:dyDescent="0.25">
      <c r="B86" s="384" t="s">
        <v>216</v>
      </c>
      <c r="C86" s="385" t="str">
        <f>IF(ROUND((C60-C84)/2,1)=0,"Balansas",C60-C84)</f>
        <v>Balansas</v>
      </c>
      <c r="D86" s="156"/>
      <c r="E86" s="386" t="str">
        <f>IF(ROUND((E60-E84)/2,1)=0,"Balansas",E60-E84)</f>
        <v>Balansas</v>
      </c>
    </row>
    <row r="87" spans="2:14" ht="5.25" customHeight="1" x14ac:dyDescent="0.25">
      <c r="B87" s="349"/>
      <c r="C87" s="156"/>
      <c r="D87" s="156"/>
      <c r="E87" s="365"/>
    </row>
    <row r="88" spans="2:14" x14ac:dyDescent="0.25">
      <c r="B88" s="349"/>
      <c r="C88" s="156"/>
      <c r="D88" s="156"/>
      <c r="E88" s="365"/>
    </row>
    <row r="89" spans="2:14" ht="12.75" customHeight="1" x14ac:dyDescent="0.25">
      <c r="B89" s="387"/>
      <c r="C89" s="156"/>
      <c r="D89" s="156"/>
      <c r="E89" s="365"/>
    </row>
    <row r="90" spans="2:14" ht="26.25" customHeight="1" x14ac:dyDescent="0.25">
      <c r="B90" s="388"/>
      <c r="C90" s="569" t="s">
        <v>452</v>
      </c>
      <c r="D90" s="569"/>
      <c r="E90" s="570"/>
    </row>
    <row r="91" spans="2:14" ht="27" customHeight="1" thickBot="1" x14ac:dyDescent="0.3">
      <c r="B91" s="389" t="s">
        <v>223</v>
      </c>
      <c r="C91" s="351" t="str">
        <f>C27</f>
        <v>Praėjęs ataskaitinis laikotarpis 2019 metai</v>
      </c>
      <c r="D91" s="351"/>
      <c r="E91" s="352" t="str">
        <f>E27</f>
        <v>Ataskaitinis laikotarpis            2020 metai</v>
      </c>
    </row>
    <row r="92" spans="2:14" s="339" customFormat="1" ht="24" x14ac:dyDescent="0.25">
      <c r="B92" s="390" t="s">
        <v>225</v>
      </c>
      <c r="C92" s="4"/>
      <c r="D92" s="156"/>
      <c r="E92" s="226"/>
      <c r="K92" s="326"/>
      <c r="L92" s="326"/>
      <c r="M92" s="326"/>
      <c r="N92" s="326"/>
    </row>
    <row r="93" spans="2:14" s="339" customFormat="1" x14ac:dyDescent="0.25">
      <c r="B93" s="391"/>
      <c r="C93" s="392"/>
      <c r="D93" s="393"/>
      <c r="E93" s="394"/>
      <c r="K93" s="326"/>
      <c r="L93" s="326"/>
      <c r="M93" s="326"/>
      <c r="N93" s="326"/>
    </row>
    <row r="94" spans="2:14" s="339" customFormat="1" x14ac:dyDescent="0.25">
      <c r="B94" s="238" t="s">
        <v>228</v>
      </c>
      <c r="C94" s="4"/>
      <c r="D94" s="156"/>
      <c r="E94" s="213"/>
      <c r="K94" s="326"/>
      <c r="L94" s="326"/>
      <c r="M94" s="326"/>
      <c r="N94" s="326"/>
    </row>
    <row r="95" spans="2:14" s="339" customFormat="1" ht="14.25" customHeight="1" x14ac:dyDescent="0.25">
      <c r="B95" s="349"/>
      <c r="C95" s="372"/>
      <c r="D95" s="393"/>
      <c r="E95" s="373"/>
      <c r="K95" s="326"/>
      <c r="L95" s="326"/>
      <c r="M95" s="326"/>
      <c r="N95" s="326"/>
    </row>
    <row r="96" spans="2:14" s="339" customFormat="1" x14ac:dyDescent="0.25">
      <c r="B96" s="395" t="s">
        <v>456</v>
      </c>
      <c r="C96" s="4"/>
      <c r="D96" s="156"/>
      <c r="E96" s="213"/>
      <c r="K96" s="326"/>
      <c r="L96" s="326"/>
      <c r="M96" s="326"/>
      <c r="N96" s="326"/>
    </row>
    <row r="97" spans="2:14" s="339" customFormat="1" ht="14.25" customHeight="1" x14ac:dyDescent="0.25">
      <c r="B97" s="349"/>
      <c r="C97" s="372"/>
      <c r="D97" s="393"/>
      <c r="E97" s="373"/>
      <c r="K97" s="326"/>
      <c r="L97" s="326"/>
      <c r="M97" s="326"/>
      <c r="N97" s="326"/>
    </row>
    <row r="98" spans="2:14" s="339" customFormat="1" x14ac:dyDescent="0.25">
      <c r="B98" s="396" t="s">
        <v>457</v>
      </c>
      <c r="C98" s="4"/>
      <c r="D98" s="156"/>
      <c r="E98" s="213"/>
      <c r="K98" s="326"/>
      <c r="L98" s="326"/>
      <c r="M98" s="326"/>
      <c r="N98" s="326"/>
    </row>
    <row r="99" spans="2:14" ht="16.5" customHeight="1" x14ac:dyDescent="0.25">
      <c r="B99" s="349"/>
      <c r="C99" s="393"/>
      <c r="D99" s="393"/>
      <c r="E99" s="397"/>
    </row>
    <row r="100" spans="2:14" s="339" customFormat="1" ht="25.5" customHeight="1" thickBot="1" x14ac:dyDescent="0.3">
      <c r="B100" s="350" t="s">
        <v>247</v>
      </c>
      <c r="C100" s="398" t="str">
        <f>C27</f>
        <v>Praėjęs ataskaitinis laikotarpis 2019 metai</v>
      </c>
      <c r="D100" s="398"/>
      <c r="E100" s="399" t="str">
        <f>E27</f>
        <v>Ataskaitinis laikotarpis            2020 metai</v>
      </c>
      <c r="K100" s="326"/>
      <c r="L100" s="326"/>
      <c r="M100" s="326"/>
      <c r="N100" s="326"/>
    </row>
    <row r="101" spans="2:14" s="339" customFormat="1" ht="12.75" customHeight="1" x14ac:dyDescent="0.25">
      <c r="B101" s="242" t="s">
        <v>249</v>
      </c>
      <c r="C101" s="68"/>
      <c r="D101" s="158"/>
      <c r="E101" s="243"/>
      <c r="K101" s="326"/>
      <c r="L101" s="326"/>
      <c r="M101" s="326"/>
      <c r="N101" s="326"/>
    </row>
    <row r="102" spans="2:14" s="339" customFormat="1" ht="23.25" customHeight="1" x14ac:dyDescent="0.25">
      <c r="B102" s="244" t="s">
        <v>251</v>
      </c>
      <c r="C102" s="69"/>
      <c r="D102" s="159"/>
      <c r="E102" s="213"/>
      <c r="K102" s="326"/>
      <c r="L102" s="326"/>
      <c r="M102" s="326"/>
      <c r="N102" s="326"/>
    </row>
    <row r="103" spans="2:14" ht="24" customHeight="1" x14ac:dyDescent="0.25">
      <c r="B103" s="242" t="s">
        <v>253</v>
      </c>
      <c r="C103" s="69"/>
      <c r="D103" s="159"/>
      <c r="E103" s="213"/>
    </row>
    <row r="104" spans="2:14" ht="24.75" customHeight="1" x14ac:dyDescent="0.25">
      <c r="B104" s="242" t="s">
        <v>255</v>
      </c>
      <c r="C104" s="69"/>
      <c r="D104" s="156"/>
      <c r="E104" s="226"/>
    </row>
    <row r="105" spans="2:14" ht="24" x14ac:dyDescent="0.25">
      <c r="B105" s="400" t="s">
        <v>257</v>
      </c>
      <c r="C105" s="401"/>
      <c r="D105" s="402"/>
      <c r="E105" s="403"/>
    </row>
    <row r="106" spans="2:14" ht="13.5" customHeight="1" x14ac:dyDescent="0.25">
      <c r="B106" s="404"/>
      <c r="C106" s="156"/>
      <c r="D106" s="393"/>
      <c r="E106" s="365"/>
    </row>
    <row r="107" spans="2:14" ht="30.75" customHeight="1" x14ac:dyDescent="0.25">
      <c r="B107" s="405"/>
      <c r="C107" s="567" t="s">
        <v>452</v>
      </c>
      <c r="D107" s="567"/>
      <c r="E107" s="568"/>
    </row>
    <row r="108" spans="2:14" ht="14.25" customHeight="1" thickBot="1" x14ac:dyDescent="0.3">
      <c r="B108" s="350" t="s">
        <v>323</v>
      </c>
      <c r="C108" s="398"/>
      <c r="D108" s="398"/>
      <c r="E108" s="399"/>
    </row>
    <row r="109" spans="2:14" ht="93.75" customHeight="1" x14ac:dyDescent="0.25">
      <c r="B109" s="406" t="s">
        <v>325</v>
      </c>
      <c r="C109" s="490"/>
      <c r="D109" s="490"/>
      <c r="E109" s="450"/>
    </row>
    <row r="110" spans="2:14" ht="12.75" hidden="1" customHeight="1" x14ac:dyDescent="0.2">
      <c r="B110" s="407"/>
      <c r="C110" s="156"/>
      <c r="D110" s="156"/>
      <c r="E110" s="365"/>
    </row>
    <row r="111" spans="2:14" ht="15.75" customHeight="1" thickBot="1" x14ac:dyDescent="0.3">
      <c r="B111" s="408"/>
      <c r="C111" s="409"/>
      <c r="D111" s="409"/>
      <c r="E111" s="410"/>
    </row>
    <row r="112" spans="2:14" ht="14.25" customHeight="1" x14ac:dyDescent="0.25">
      <c r="B112" s="349"/>
      <c r="C112" s="156"/>
      <c r="D112" s="156"/>
      <c r="E112" s="365"/>
    </row>
    <row r="113" spans="2:5" x14ac:dyDescent="0.25">
      <c r="B113" s="411" t="s">
        <v>330</v>
      </c>
      <c r="C113" s="412"/>
      <c r="D113" s="412"/>
      <c r="E113" s="413"/>
    </row>
    <row r="114" spans="2:5" x14ac:dyDescent="0.25">
      <c r="B114" s="349" t="s">
        <v>332</v>
      </c>
      <c r="C114" s="483">
        <v>44298</v>
      </c>
      <c r="D114" s="471"/>
      <c r="E114" s="472"/>
    </row>
    <row r="115" spans="2:5" x14ac:dyDescent="0.25">
      <c r="B115" s="349" t="s">
        <v>334</v>
      </c>
      <c r="C115" s="457" t="s">
        <v>466</v>
      </c>
      <c r="D115" s="457"/>
      <c r="E115" s="458"/>
    </row>
    <row r="116" spans="2:5" x14ac:dyDescent="0.25">
      <c r="B116" s="414" t="s">
        <v>336</v>
      </c>
      <c r="C116" s="445" t="s">
        <v>467</v>
      </c>
      <c r="D116" s="445"/>
      <c r="E116" s="446"/>
    </row>
    <row r="117" spans="2:5" ht="24" x14ac:dyDescent="0.25">
      <c r="B117" s="415" t="s">
        <v>444</v>
      </c>
      <c r="C117" s="561"/>
      <c r="D117" s="561"/>
      <c r="E117" s="562"/>
    </row>
    <row r="118" spans="2:5" ht="12.6" thickBot="1" x14ac:dyDescent="0.3">
      <c r="B118" s="416"/>
      <c r="C118" s="417"/>
      <c r="D118" s="417"/>
      <c r="E118" s="418"/>
    </row>
    <row r="121" spans="2:5" ht="14.25" customHeight="1" x14ac:dyDescent="0.25"/>
    <row r="123" spans="2:5" ht="15" customHeight="1" x14ac:dyDescent="0.25"/>
    <row r="126" spans="2:5" ht="12" customHeight="1" x14ac:dyDescent="0.25"/>
    <row r="127" spans="2:5" ht="86.25" customHeight="1" x14ac:dyDescent="0.25"/>
    <row r="130" ht="13.5" customHeight="1" x14ac:dyDescent="0.25"/>
    <row r="135" ht="30" customHeight="1" x14ac:dyDescent="0.25"/>
    <row r="136" ht="1.95" customHeight="1" x14ac:dyDescent="0.25"/>
    <row r="137" ht="8.25" customHeight="1" x14ac:dyDescent="0.25"/>
  </sheetData>
  <sheetProtection algorithmName="SHA-512" hashValue="GMNR1YE4InkKgT+3A+rP7JJcoHMMcgq34H4e/UBi9QahxZMuf9iuvss6P0A6Vm8hTS3ZLiuOjOiP3Wha/jZraA==" saltValue="dbYc1F7ab90vz3n1ApQlow==" spinCount="100000" sheet="1" selectLockedCells="1"/>
  <dataConsolidate/>
  <mergeCells count="27">
    <mergeCell ref="C17:D17"/>
    <mergeCell ref="B4:E4"/>
    <mergeCell ref="C6:E6"/>
    <mergeCell ref="C7:E7"/>
    <mergeCell ref="C8:E8"/>
    <mergeCell ref="C10:E10"/>
    <mergeCell ref="C11:E11"/>
    <mergeCell ref="C13:E13"/>
    <mergeCell ref="C14:D14"/>
    <mergeCell ref="C15:D15"/>
    <mergeCell ref="C16:D16"/>
    <mergeCell ref="C115:E115"/>
    <mergeCell ref="C116:E116"/>
    <mergeCell ref="C117:E117"/>
    <mergeCell ref="D2:E2"/>
    <mergeCell ref="C26:E26"/>
    <mergeCell ref="C42:E42"/>
    <mergeCell ref="C90:E90"/>
    <mergeCell ref="C107:E107"/>
    <mergeCell ref="C109:E109"/>
    <mergeCell ref="C114:E114"/>
    <mergeCell ref="C18:D18"/>
    <mergeCell ref="C19:D19"/>
    <mergeCell ref="C20:D20"/>
    <mergeCell ref="C22:E22"/>
    <mergeCell ref="C24:E24"/>
    <mergeCell ref="C25:E25"/>
  </mergeCells>
  <conditionalFormatting sqref="E86 C86">
    <cfRule type="cellIs" dxfId="0" priority="1" stopIfTrue="1" operator="notEqual">
      <formula>"Balansas"</formula>
    </cfRule>
  </conditionalFormatting>
  <dataValidations xWindow="730" yWindow="615" count="7">
    <dataValidation type="list" allowBlank="1" showErrorMessage="1" prompt="Nurodykite pilną įmonės pavadinimą, pvz. Akcinė bendrovė „Pavyzdys“ ar Valstybės įmonė „Pavyzdys“" sqref="C6:E6">
      <formula1>$K$1:$K$4</formula1>
    </dataValidation>
    <dataValidation allowBlank="1" showErrorMessage="1" prompt="Nurodykite įmonės teisinę formą (AB, UAB, VĮ), pasirinkdami iš sąrašo" sqref="C7:E7"/>
    <dataValidation type="whole" allowBlank="1" showErrorMessage="1" prompt="Nurodykite identifikacinį numerį (juridinio asmens kodą)" sqref="C8:E9">
      <formula1>0</formula1>
      <formula2>9999999999999990000</formula2>
    </dataValidation>
    <dataValidation allowBlank="1" showErrorMessage="1" sqref="B25:B26"/>
    <dataValidation allowBlank="1" showErrorMessage="1" prompt="Nurodykite įmonės direktoriaus (generalinio direktoriaus) vardą ir pavardę. VĮ miškų urėdijų prašome nurodyti miškų urėdo vardą ir pavardę. Pareigų nurodyti nereikia." sqref="C10:E10"/>
    <dataValidation allowBlank="1" showErrorMessage="1" prompt="Nurodykite įmonės vyr. finansininko (vyr. buhalterio) vardą ir pavardę. Pareigų nurodyti nereikia." sqref="C11:E11"/>
    <dataValidation allowBlank="1" showErrorMessage="1" prompt="Savivaldybei nuosavybės teise priklausančių akcijų valdytoja" sqref="C22:E22"/>
  </dataValidations>
  <pageMargins left="0.7" right="0.7" top="0.75" bottom="0.75" header="0.3" footer="0.3"/>
  <pageSetup paperSize="9" scale="63" orientation="portrait" r:id="rId1"/>
  <rowBreaks count="1" manualBreakCount="1">
    <brk id="89" min="1" max="4" man="1"/>
  </rowBreaks>
  <colBreaks count="1" manualBreakCount="1">
    <brk id="5" max="110" man="1"/>
  </colBreak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56C2723AFDCCF4CA6C7EEC604096041" ma:contentTypeVersion="12" ma:contentTypeDescription="Create a new document." ma:contentTypeScope="" ma:versionID="5ea3659527cb1725a2c324340f9332fb">
  <xsd:schema xmlns:xsd="http://www.w3.org/2001/XMLSchema" xmlns:xs="http://www.w3.org/2001/XMLSchema" xmlns:p="http://schemas.microsoft.com/office/2006/metadata/properties" xmlns:ns2="f1908bf9-2dc4-4e3d-b4b9-4cf147fe6e6e" xmlns:ns3="9288e34c-c45f-4c56-ac4f-9af36a368a0a" targetNamespace="http://schemas.microsoft.com/office/2006/metadata/properties" ma:root="true" ma:fieldsID="e5f9f54ccb0a67a96421accbf4f113a5" ns2:_="" ns3:_="">
    <xsd:import namespace="f1908bf9-2dc4-4e3d-b4b9-4cf147fe6e6e"/>
    <xsd:import namespace="9288e34c-c45f-4c56-ac4f-9af36a368a0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908bf9-2dc4-4e3d-b4b9-4cf147fe6e6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88e34c-c45f-4c56-ac4f-9af36a368a0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5D2B7E5-5C56-4332-88D8-549621D2A37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F54465A-719E-4CEF-9285-BE950FE789F0}">
  <ds:schemaRefs>
    <ds:schemaRef ds:uri="http://www.w3.org/XML/1998/namespace"/>
    <ds:schemaRef ds:uri="f1908bf9-2dc4-4e3d-b4b9-4cf147fe6e6e"/>
    <ds:schemaRef ds:uri="http://purl.org/dc/terms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9288e34c-c45f-4c56-ac4f-9af36a368a0a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878752B5-EA1D-4AD7-B86F-F28DD3F88BF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1908bf9-2dc4-4e3d-b4b9-4cf147fe6e6e"/>
    <ds:schemaRef ds:uri="9288e34c-c45f-4c56-ac4f-9af36a368a0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4</vt:i4>
      </vt:variant>
      <vt:variant>
        <vt:lpstr>Įvardinti diapazonai</vt:lpstr>
      </vt:variant>
      <vt:variant>
        <vt:i4>4</vt:i4>
      </vt:variant>
    </vt:vector>
  </HeadingPairs>
  <TitlesOfParts>
    <vt:vector size="8" baseType="lpstr">
      <vt:lpstr>Finansiniai duomenys</vt:lpstr>
      <vt:lpstr>Finansiniai duomenys(2015-2016)</vt:lpstr>
      <vt:lpstr>Suteikta parama</vt:lpstr>
      <vt:lpstr>Dukterinės bendrovės</vt:lpstr>
      <vt:lpstr>'Dukterinės bendrovės'!Print_Area</vt:lpstr>
      <vt:lpstr>'Finansiniai duomenys'!Print_Area</vt:lpstr>
      <vt:lpstr>'Finansiniai duomenys(2015-2016)'!Print_Area</vt:lpstr>
      <vt:lpstr>'Suteikta parama'!Print_Area</vt:lpstr>
    </vt:vector>
  </TitlesOfParts>
  <Company>HP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Paulius Šimkūnas</dc:creator>
  <cp:lastModifiedBy>Rima</cp:lastModifiedBy>
  <cp:revision/>
  <cp:lastPrinted>2021-04-28T10:28:53Z</cp:lastPrinted>
  <dcterms:created xsi:type="dcterms:W3CDTF">2014-03-24T16:58:47Z</dcterms:created>
  <dcterms:modified xsi:type="dcterms:W3CDTF">2021-04-28T10:49:06Z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0x010100656C2723AFDCCF4CA6C7EEC604096041</vt:lpwstr>
  </property>
  <property fmtid="{D5CDD505-2E9C-101B-9397-08002B2CF9AE}" pid="3" name="WorkbookGuid">
    <vt:lpwstr>c0382e1e-07fd-4cb4-b757-f4bdeee43814</vt:lpwstr>
  </property>
</Properties>
</file>